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01" sheetId="1" r:id="rId1"/>
    <sheet name="SO 101" sheetId="2" r:id="rId2"/>
    <sheet name="SO 180" sheetId="3" r:id="rId3"/>
    <sheet name="SO 190" sheetId="4" r:id="rId4"/>
  </sheets>
  <definedNames/>
  <calcPr/>
  <webPublishing/>
</workbook>
</file>

<file path=xl/sharedStrings.xml><?xml version="1.0" encoding="utf-8"?>
<sst xmlns="http://schemas.openxmlformats.org/spreadsheetml/2006/main" count="1535" uniqueCount="500">
  <si>
    <t>ASPE10</t>
  </si>
  <si>
    <t>S</t>
  </si>
  <si>
    <t>Firma: ÚDRŽBA SILNIC Královéhradeckého kraje a.s.</t>
  </si>
  <si>
    <t>Soupis prací objektu</t>
  </si>
  <si>
    <t xml:space="preserve">Stavba: </t>
  </si>
  <si>
    <t>328 02</t>
  </si>
  <si>
    <t>III/2997 Hradec Králové, ul. Pouchovská_neoceněný</t>
  </si>
  <si>
    <t>O</t>
  </si>
  <si>
    <t>Rozpočet:</t>
  </si>
  <si>
    <t>0,00</t>
  </si>
  <si>
    <t>15,00</t>
  </si>
  <si>
    <t>21,00</t>
  </si>
  <si>
    <t>2</t>
  </si>
  <si>
    <t>3</t>
  </si>
  <si>
    <t>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</si>
  <si>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</si>
  <si>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</si>
  <si>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</si>
  <si>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</si>
  <si>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</si>
  <si>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</si>
  <si>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</si>
  <si>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</si>
  <si>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</si>
  <si>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</si>
  <si>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</si>
  <si>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</si>
  <si>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</si>
  <si>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</si>
  <si>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</si>
  <si>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</si>
  <si>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</si>
  <si>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</si>
  <si>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</si>
  <si>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</si>
  <si>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</si>
  <si>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</si>
  <si>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</si>
  <si>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</si>
  <si>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</si>
  <si>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Délka stavby: 851 m, vč. SO 101. Pevná cena.</t>
  </si>
  <si>
    <t>VV</t>
  </si>
  <si>
    <t>zajištění a ochrana stávajících IS : 1=</t>
  </si>
  <si>
    <t>TS</t>
  </si>
  <si>
    <t/>
  </si>
  <si>
    <t>02811</t>
  </si>
  <si>
    <t>A</t>
  </si>
  <si>
    <t>PRŮZKUMNÉ PRÁCE GEOTECHNICKÉ NA POVRCHU</t>
  </si>
  <si>
    <t>KPL</t>
  </si>
  <si>
    <t>Zjištění a zdokumentování stávajícího stavu zástavby a objektů, které mohou být dotčeny stavbou před započetím, v průběhu a na konci stavebních prací. Délka stavby: 851 m, vč. SO 101. Pevná cena.</t>
  </si>
  <si>
    <t>1=</t>
  </si>
  <si>
    <t>02910</t>
  </si>
  <si>
    <t>OSTATNÍ POŽADAVKY - ZEMĚMĚŘIČSKÁ MĚŘENÍ</t>
  </si>
  <si>
    <t>Zaměření skutečného provedení díla ke kolaudaci stavby. Délka stavby: 851 m, vč. SO 101.  
3x tištěné paré + 1x CD  
Pevná cena.</t>
  </si>
  <si>
    <t>02911</t>
  </si>
  <si>
    <t>OSTATNÍ POŽADAVKY - GEODETICKÉ ZAMĚŘENÍ</t>
  </si>
  <si>
    <t>Geometrický oddělovací plán pro majetkové vypořádání vlastnických vztahu, potvrzený katastrálním úřadem. 12 x tiskem. Délka stavby: 851 m, vč. SO 101. Pevná cena.</t>
  </si>
  <si>
    <t>B</t>
  </si>
  <si>
    <t>Veškerá zaměření nutná k realizaci díla (např. zaměření stavby před výstavbou, vytyčení stavby a obvodu staveniště apod.) a k uvedení stavby do užívání a řádnému předání dokončeného díla. Délka stavby: 851 m, vč. SO 101. Pevná cena.</t>
  </si>
  <si>
    <t>C</t>
  </si>
  <si>
    <t>OSTATNÍ POŽADAVKY - GEODETICKÉ ZAMĚŘENÍ VRSTEV</t>
  </si>
  <si>
    <t>Zaměření vrstev pro určení kubatur konstrukčních vrstev a celkových plošných a délkových výměr. Délka stavby: 851 m, vč. SO 101. Pevná cena.</t>
  </si>
  <si>
    <t>7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</si>
  <si>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</si>
  <si>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</si>
  <si>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PDPS. Ověřené podpisem odpovědného zástupce zhotovitele a správce stavby - tiskem ve 4 vyhotoveních a 1 x na CD. Zadavatel poskytne zhotoviteli otevřený formát *.dwg/dgn. Délka stavby: 851 m, vč. SO 101. Pevná cena.</t>
  </si>
  <si>
    <t>8</t>
  </si>
  <si>
    <t>02943</t>
  </si>
  <si>
    <t>OSTATNÍ POŽADAVKY - VYPRACOVÁNÍ RDS</t>
  </si>
  <si>
    <t>Realizační dokumentace stavby  ( tiskem 4x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Vypracuje autorizovaná osoba. Odsouhlasí správce stavby. Havarijní plán a protipovodňový plán ( tiskem 2x).   
Zadavatel poskytne zhotoviteli otevřený formát *.dwg/dgn. Délka stavby: 851 m, vč. SO 101. Pevná cena.</t>
  </si>
  <si>
    <t>02945</t>
  </si>
  <si>
    <t>FOTODOKUMENTACE</t>
  </si>
  <si>
    <t>2 x měsíčně sada barevných fotografií v tištěné i elektroniceké formě.  
3 x závěrečná fotodokumentace v albu s popisem v tištěné i elektronické podobě. Délka stavby: 851 m, vč. SO 101. Pevná cena.</t>
  </si>
  <si>
    <t>02991</t>
  </si>
  <si>
    <t>OSTATNÍ POŽADAVKY - INFORMAČNÍ TABULE</t>
  </si>
  <si>
    <t>KUS</t>
  </si>
  <si>
    <t>Náklady na zřízení informační tabule s údaji o stavbě s textem dle vzoru objednatele SFDI, včetně kotvení. Po ukončení stavby odstranění.   
2ks na celou stavbu. Pevná cena</t>
  </si>
  <si>
    <t>2=2,00 [A]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</si>
  <si>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</si>
  <si>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</si>
  <si>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</si>
  <si>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Délka stavby: 851 m, vč. SO 101. Pevná cena.</t>
  </si>
  <si>
    <t>SO 101</t>
  </si>
  <si>
    <t>Oprava komunikace</t>
  </si>
  <si>
    <t>014102</t>
  </si>
  <si>
    <t>POPLATKY ZA SKLÁDKU</t>
  </si>
  <si>
    <t>T</t>
  </si>
  <si>
    <t>zemina, předpoklad 2,0t/m3</t>
  </si>
  <si>
    <t>pol. 12273: 414=414,00 [B] 
pol. 13173: 6,75=6,75 [C] 
pol. 11130: 1069*0,1=106,90 [D] 
Celkem m3: B+C+D=527,65 [E] 
Celkem T: 2,0*E=1 055,30 [F]</t>
  </si>
  <si>
    <t>zahrnuje veškeré poplatky provozovateli skládky související s uložením odpadu na skládce.</t>
  </si>
  <si>
    <t>AC chodník, 2,4t/m3</t>
  </si>
  <si>
    <t>pol. 11313: 6,96=6,96 [A] 
Celkem T: 2,4*A=16,70 [B]</t>
  </si>
  <si>
    <t>beton, 2,3t/m3</t>
  </si>
  <si>
    <t>pol. 11351: 53,6*0,043=2,30 [A] 43kg/m 
pol. 11352: 247,15*0,078=19,28 [B] 78kg/m 
pol. 915402: (pl.103,25/dl.0,5*š.0,25)*kg/kus0,0269=1,39 [C] 26,9kg/kus 
pol. 11318: 6,32*2,0=12,64 [D] 2000kg/m3 
Celkem: A+B+C+D=35,61 [E]</t>
  </si>
  <si>
    <t>kámen; předpoklad 2,6t/m3; kamenný krajník 93kg/m</t>
  </si>
  <si>
    <t>pol. 11354: 63*0,093=5,86 [A] 93kg/m</t>
  </si>
  <si>
    <t>Zemní práce</t>
  </si>
  <si>
    <t>11130</t>
  </si>
  <si>
    <t>SEJMUTÍ DRNU</t>
  </si>
  <si>
    <t>M2</t>
  </si>
  <si>
    <t>Včetně odvozu bez ohledu na vzdálenost (skládka zvolena zhotovitelem). Poplatek za skládku vykázán v pol. č. 014102.1 Plocha odměřena digitálně ze situace D.1.1.2.</t>
  </si>
  <si>
    <t>1069=1 069,00 [A]</t>
  </si>
  <si>
    <t>včetně vodorovné dopravy  a uložení na skládku</t>
  </si>
  <si>
    <t>11313</t>
  </si>
  <si>
    <t>ODSTRANĚNÍ KRYTU ZPEVNĚNÝCH PLOCH S ASFALTOVÝM POJIVEM</t>
  </si>
  <si>
    <t>M3</t>
  </si>
  <si>
    <t>Vyburání stávajících chodníků z ACO (předpokládaná tl. 40mm) a krytu v místě nových UV. Včetně odvozu materiálu bez ohledu na vzdálenost  a uložení na skládku (skládka zvolena zhotovitelem). Poplatek za skládku vykázán v položce 014102.2. Výměra odměřena digitálně ze situace D.1.1.2.</t>
  </si>
  <si>
    <t>chodník: pl.164*tl.0,04=6,56 [A] 
UV: počet2*š.1*d.1*tl.0,2=0,40 [B] 
Celkem: A+B=6,96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</si>
  <si>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</si>
  <si>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11317</t>
  </si>
  <si>
    <t>ODSTRAN KRYTU ZPEVNĚNÝCH PLOCH Z DLAŽEB KOSTEK</t>
  </si>
  <si>
    <t>Odstranění poškozených kamenných kostek v rámci výškové úpravy viz pol. 935818.2  
Včetně odvozu materiálu bez ohledu na vzdálenost  a uložení na skládku (skládka zvolena objednatelem).  
Výměra odečtena digitálně ze situace D.1.1.2</t>
  </si>
  <si>
    <t>pl. 453* tl. 0,10* %0,05=2,27 [A]</t>
  </si>
  <si>
    <t>11318</t>
  </si>
  <si>
    <t>ODSTRANĚNÍ KRYTU ZPEVNĚNÝCH PLOCH Z DLAŽDIC</t>
  </si>
  <si>
    <t>Doplnění poškozených dlaždic. Sjezdy podél komunikace - předpoklad 15%, Chodníky podél komunikace 5%.; Výměra odměřena digitálně ze situace D.1.1.2.  
Položka bude čerpána se souhlasem TDS na základě skutečnosti.</t>
  </si>
  <si>
    <t>dlaždice betonové tl. 80: pl. 37,60* tl. 0,08* %0,15=0,45 [A] 
zámková dlažba tl. 60: pl. 1785* tl. 0,06* %0,05=5,36 [B] 
zámková dlažba tl. 80: pl. 42,90* tl. 0,08* %0,15=0,51 [C] 
Celkem: A+B+C=6,32 [D]</t>
  </si>
  <si>
    <t>11351</t>
  </si>
  <si>
    <t>ODSTRANĚNÍ ZÁHONOVÝCH OBRUBNÍKŮ</t>
  </si>
  <si>
    <t>M</t>
  </si>
  <si>
    <t>Odstranění poškozených obrubníků při výškové úpravě. Předpoklad 10% z celkové délky. Včetně odvozu materiálu bez ohledu na vzdálenost  a uložení na skládku (skládka zvolena zhotovitelem). Poplatek za skládku vykázán v položce 014102.3. Výměra odměřena digitálně ze situace D.1.1.2.  
Položka bude čerpána dle skutečnosti se souhlasem TDS a zástupce investora.</t>
  </si>
  <si>
    <t>celk. delka536*výměna0,1=53,60 [A]</t>
  </si>
  <si>
    <t>11352</t>
  </si>
  <si>
    <t>ODSTRANĚNÍ CHODNÍKOVÝCH A SILNIČNÍCH OBRUBNÍKŮ BETONOVÝCH</t>
  </si>
  <si>
    <t>Odstranění poškozených obrubníků při výškové úpravě. Předpoklad 15% z celkové délky. Včetně odvozu materiálu bez ohledu na vzdálenost  a uložení na skládku (skládka zvolena zhotovitelem). Poplatek za skládku vykázán v položce 014102.3. Výměra odměřena digitálně ze situace D.1.1.2.  
Položka bude čerpána dle skutečnosti se souhlasem TDS a zástupce investora.</t>
  </si>
  <si>
    <t>(cel.délka1360-nové63)*0,15=194,55 [A] 
ochranný ostrůvek km 0,043: 4,3*2+11=19,60 [B] 
obruby v místě nástupních hran: km 0,390 20+km 0,410 13=33,00 [C] 
Celkem: A+B+C=247,15 [D]</t>
  </si>
  <si>
    <t>R</t>
  </si>
  <si>
    <t>ODSTRANĚNÍ CHODNÍKOVÝCH A SILNIČNÍCH OBRUBNÍKŮ PLASTOVÝCH</t>
  </si>
  <si>
    <t>Plastové obruby vy místě ochranného ostrůvku v km 0,685. Včetně odvozu materiálu bez ohledu na vzdálenost  a uložení na skládku (skládka zvolena zhotovitelem).</t>
  </si>
  <si>
    <t>20=20,00 [A]</t>
  </si>
  <si>
    <t>12</t>
  </si>
  <si>
    <t>11353</t>
  </si>
  <si>
    <t>ODSTRANĚNÍ CHODNÍKOVÝCH KAMENNÝCH OBRUBNÍKŮ</t>
  </si>
  <si>
    <t>Odstranněí kam. obrub. OP3 v místě nástupní hrany km 0,050 a odstranění poškozených obrubníků při výškové úpravě. Předpoklad 20% z celkové délky. Včetně odvozu materiálu bez ohledu na vzdálenost  a uložení na skládku (skládka zvolena objednatelem).  
Výměra odměřena digitálně ze situace D.1.1.2.</t>
  </si>
  <si>
    <t>nástupní plocha km 0,050: 20=20,00 [A] 
(cel.délka279-odstraněné20)*0,20=51,80 [B] 
Celkem: A+B=71,80 [C]</t>
  </si>
  <si>
    <t>13</t>
  </si>
  <si>
    <t>11354</t>
  </si>
  <si>
    <t>ODSTRANĚNÍ OBRUB Z KRAJNÍKŮ</t>
  </si>
  <si>
    <t>Odstranění stávajících kamenných obrubníků (štípané) ve větvi křižovatky ul. Pouchovská směr ul. Pospíšilova.  
Včetně odvozu materiálu bez ohledu na vzdálenost  a uložení na skládku (skládka zvolena objednatelem).  
Výměra odečtena digitálně ze situace D.1.1.2</t>
  </si>
  <si>
    <t>63=63,00 [A]</t>
  </si>
  <si>
    <t>14</t>
  </si>
  <si>
    <t>11372</t>
  </si>
  <si>
    <t>FRÉZOVÁNÍ ZPEVNĚNÝCH PLOCH ASFALTOVÝCH</t>
  </si>
  <si>
    <t>Plošné frézování asfaltobetonového souvrství ve formě reprofilace v tl. 50 a 100mm.  
Zhotovitel v ceně zohlední možnost použití materiálu zpět na stavbě. Včetně odvozu a uložení na skládku zhotovitele. Výměra odměřena digitálně ze situace D.1.1.2.</t>
  </si>
  <si>
    <t>hlavní trasa tl. 100mm:  9064*0,1=906,40 [A] 
napojení tl. 50mm: 559*0,05=27,95 [B] 
Celkem: A+B=934,35 [C]</t>
  </si>
  <si>
    <t>15</t>
  </si>
  <si>
    <t>Oprava trhlin nad 5mm dle TP115 na základě pochůzky po odfrézování. Předpoklad a´=100m na celou šíři komunikace (cca 9,8m).   
Frézování na tl. 100mm, 800mm na každou stranu spáry. Včetně odvozu a uložení na skládku zhotovitele. Výměra odměřena digitálně ze situace D.1.1.2. Položka bude čerpána dle skutečnosti se souhlasem TDS.</t>
  </si>
  <si>
    <t>dl. úseku851/rozteč spar100=8,51 [A] 
tl.frézy0,10*počet spárA*šířka kom.9,8*šířka spáry2*0,8=13,34 [B]</t>
  </si>
  <si>
    <t>16</t>
  </si>
  <si>
    <t>12273</t>
  </si>
  <si>
    <t>ODKOPÁVKY A PROKOPÁVKY OBECNÉ TŘ. I</t>
  </si>
  <si>
    <t>Odkop pro výškovou úpravu obrub - v místě zeleně; koeficient 0,2m2 odměřen z charakteristických řezů D.1.1.1.5  
Včetně odvozu materiálu bez ohledu na vzdálenost  a uložení na skládku (skládka zvolena zhotovitelem). Poplatek za skládku vykázán v položce 014102.1.</t>
  </si>
  <si>
    <t>zeleň: délka1262*koef0,2=252,40 [A] 
chodník: délka808*koef0,2=161,60 [B] 
Celkem: A+B=414,00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</si>
  <si>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</si>
  <si>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</si>
  <si>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</t>
  </si>
  <si>
    <t>HLOUBENÍ JAM ZAPAŽ I NEPAŽ TŘ. I</t>
  </si>
  <si>
    <t>Výkop pro UV + přípojky  
Výměra odměřena digitálně ze situace D.1.1.2.</t>
  </si>
  <si>
    <t>UV: počet2*š.1*d.1*h.1,5=3,00 [A] 
přípojky: delka2,5*š.1*h.1,5=3,75 [B] 
Celkem: A+B=6,75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</si>
  <si>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</si>
  <si>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18</t>
  </si>
  <si>
    <t>17120</t>
  </si>
  <si>
    <t>ULOŽENÍ SYPANINY DO NÁSYPŮ A NA SKLÁDKY BEZ ZHUTNĚNÍ</t>
  </si>
  <si>
    <t>uložení na skládku</t>
  </si>
  <si>
    <t>pol. 12273: 414=414,00 [B] 
pol. 13173: 6,75=6,75 [C] 
pol. 11130: 1069*0,1=106,90 [D] 
Celkem: B+C+D=527,65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</si>
  <si>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</si>
  <si>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19</t>
  </si>
  <si>
    <t>17481</t>
  </si>
  <si>
    <t>ZÁSYP JAM A RÝH Z NAKUPOVANÝCH MATERIÁLŮ</t>
  </si>
  <si>
    <t>provedení zásypu za obrubami podél chodníků. koef. 0,2m2/m; předpoklad ŠD f0/32  
provedení zásypu kolem nových UV; materiál dle požadavku výrobce UV</t>
  </si>
  <si>
    <t>délka808*koef0,2=161,60 [A] 
UV: výkop3-2*0,5*0,5*1,2=2,40 [B] 
přípojka: výkop3,75-2,5*0,5*0,5=3,13 [C] 
Celkem: A+B+C=167,13 [D]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</si>
  <si>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</si>
  <si>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20</t>
  </si>
  <si>
    <t>18243</t>
  </si>
  <si>
    <t>ZALOŽENÍ TRÁVNÍKU HYDROOSEVEM NA HLUŠINU</t>
  </si>
  <si>
    <t>Plocha odečtena digitálně ze situace D.1.1.2.</t>
  </si>
  <si>
    <t>Zahrnuje dodání předepsané travní směsi, hydroosev na hlušinu, zalévání, první pokosení, to vše bez ohledu na sklon terénu</t>
  </si>
  <si>
    <t>21</t>
  </si>
  <si>
    <t>18600</t>
  </si>
  <si>
    <t>ZALÉVÁNÍ VODOU</t>
  </si>
  <si>
    <t>Zalévání zemního tělesa, uvažováno 10l/m2.</t>
  </si>
  <si>
    <t>1069*0,01=10,69 [A]</t>
  </si>
  <si>
    <t>položka zahrnuje veškerý materiál, výrobky a polotovary, včetně mimostaveništní a  
vnitrostaveništní dopravy (rovněž přesuny), včetně naložení a složení, případně s uložením</t>
  </si>
  <si>
    <t>Komunikace</t>
  </si>
  <si>
    <t>22</t>
  </si>
  <si>
    <t>56330</t>
  </si>
  <si>
    <t>VOZOVKOVÉ VRSTVY ZE ŠTĚRKODRTI</t>
  </si>
  <si>
    <t>doplnění materiálu v místě sjezdů, vjezdů a pod chodníky; odhad 50% plochy v tl. 50mm  
Výměra odměřena digitálně ze situace D.1.1.2.</t>
  </si>
  <si>
    <t>(104,3+177+37,6+42,9+1785)*0,5*0,05=53,67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</si>
  <si>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</si>
  <si>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23</t>
  </si>
  <si>
    <t>56360</t>
  </si>
  <si>
    <t>VOZOVKOVÉ VRSTVY Z RECYKLOVANÉHO MATERIÁLU</t>
  </si>
  <si>
    <t>Lože v místě chodníku z ACO; Výměra odměřena digitálně ze situace D.1.1.2.</t>
  </si>
  <si>
    <t>164*0,06*1,02=10,04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</si>
  <si>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</si>
  <si>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24</t>
  </si>
  <si>
    <t>572213</t>
  </si>
  <si>
    <t>SPOJOVACÍ POSTŘIK Z EMULZE DO 0,5KG/M2</t>
  </si>
  <si>
    <t>PS-CP 0,4kg/m2 po vyštěpení; Výměra odměřena digitálně ze situace D.1.1.2.</t>
  </si>
  <si>
    <t>úsek A: 2803*1,03=2 887,09 [A] 
úsek B: 2735*1,03=2 817,05 [B] 
Celkem: A+B=5 704,14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</si>
  <si>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</si>
  <si>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25</t>
  </si>
  <si>
    <t>napojení: (311+82.5+50.5+56.5+48)*1,03=564,96 [A]</t>
  </si>
  <si>
    <t>26</t>
  </si>
  <si>
    <t>572214</t>
  </si>
  <si>
    <t>SPOJOVACÍ POSTŘIK Z MODIFIK EMULZE DO 0,5KG/M2</t>
  </si>
  <si>
    <t>úsek C: 3492*1,03=3 596,76 [A]</t>
  </si>
  <si>
    <t>27</t>
  </si>
  <si>
    <t>572223</t>
  </si>
  <si>
    <t>SPOJOVACÍ POSTŘIK Z EMULZE DO 1,0KG/M2</t>
  </si>
  <si>
    <t>PS-CP 0,6kg/m2 po vyštěpení; Výměra odměřena digitálně ze situace D.1.1.2.</t>
  </si>
  <si>
    <t>úsek A: 2803*1,06=2 971,18 [A] 
úsek B: 2735*1,06=2 899,10 [B] 
Celkem: A+B=5 870,28 [C]</t>
  </si>
  <si>
    <t>28</t>
  </si>
  <si>
    <t>napojení: (311+82.5+50.5+56.5+48)*1,06=581,41 [A]</t>
  </si>
  <si>
    <t>29</t>
  </si>
  <si>
    <t>572224</t>
  </si>
  <si>
    <t>SPOJOVACÍ POSTŘIK Z MODIFIK EMULZE DO 1,0KG/M2</t>
  </si>
  <si>
    <t>úsek C: 3492*1,06=3 701,52 [A]</t>
  </si>
  <si>
    <t>30</t>
  </si>
  <si>
    <t>574A01</t>
  </si>
  <si>
    <t>ASFALTOVÝ BETON PRO OBRUSNÉ VRSTVY ACO 8</t>
  </si>
  <si>
    <t>ACO 8CH tl. 40mm; oprava chodníků; Výměra odměřena digitálně ze situace D.1.1.2.</t>
  </si>
  <si>
    <t>164*0,04=6,56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</si>
  <si>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</si>
  <si>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31</t>
  </si>
  <si>
    <t>574A04</t>
  </si>
  <si>
    <t>ASFALTOVÝ BETON PRO OBRUSNÉ VRSTVY ACO 11+, 11S</t>
  </si>
  <si>
    <t>ACO 11+ 50/70; tl. 40mm; Výměra odměřena digitálně ze situace D.1.1.2.  
úsek A</t>
  </si>
  <si>
    <t>2803*0,04=112,12 [A]</t>
  </si>
  <si>
    <t>32</t>
  </si>
  <si>
    <t>ACO 11+ 50/70, tl. 40mm; Výměra odměřena digitálně ze situace D.1.1.2.  
Úsek B; ztužující přísada DUROFLEX (předpoklad 6kg DUROFLEXu / 1tunu směsi)</t>
  </si>
  <si>
    <t>2735*0,04=109,40 [A]</t>
  </si>
  <si>
    <t>33</t>
  </si>
  <si>
    <t>ACO 11+ 50/70; tl. 40mm  
napojení v křižovatkách; Výměra odměřena digitálně ze situace D.1.1.2.</t>
  </si>
  <si>
    <t>(311+82.5+50.5+56.5+48)*0,04=21,94 [A]</t>
  </si>
  <si>
    <t>34</t>
  </si>
  <si>
    <t>574C06</t>
  </si>
  <si>
    <t>ASFALTOVÝ BETON PRO LOŽNÍ VRSTVY ACL 16+, 16S</t>
  </si>
  <si>
    <t>ACL 16+ 50/70, tl. 70mm; Výměra odměřena digitálně ze situace D.1.1.2.  
úsek A</t>
  </si>
  <si>
    <t>2803*0,07*1,06=207,98 [A]</t>
  </si>
  <si>
    <t>35</t>
  </si>
  <si>
    <t>ACL 16+ 50/70; tl. 70mm; Výměra odměřena digitálně ze situace D.1.1.2.  
úsek B - s přísadou DUROFLEX (předpoklad 6kg DUROFLEXu / 1tunu směsi)</t>
  </si>
  <si>
    <t>2735*1,06*0,07=202,94 [A]</t>
  </si>
  <si>
    <t>36</t>
  </si>
  <si>
    <t>ACL 16+ 50/70, tl. 60mm; Výměra odměřena digitálně ze situace D.1.1.2.  
napojení v křižovatkách</t>
  </si>
  <si>
    <t>(311+82.5+50.5+56.5+48)*0,06*1,03=33,90 [A]</t>
  </si>
  <si>
    <t>37</t>
  </si>
  <si>
    <t>574D08</t>
  </si>
  <si>
    <t>ASFALTOVÝ BETON PRO LOŽNÍ VRSTVY MODIFIK ACL 22+, 22S</t>
  </si>
  <si>
    <t>ACL 22S Pmb 45/80 - min 75; tl. 70mm; Výměra odměřena digitálně ze situace D.1.1.2.  
úsek C - ResiSkan</t>
  </si>
  <si>
    <t>3492*1,06*0,07=259,11 [A]</t>
  </si>
  <si>
    <t>38</t>
  </si>
  <si>
    <t>574E07</t>
  </si>
  <si>
    <t>ASFALTOVÝ BETON PRO PODKLADNÍ VRSTVY ACP 22+, 22S</t>
  </si>
  <si>
    <t>Oprava trhlin nad 5mm dle TP115 na základě pochůzky po odfrézování. Předpoklad a´=100m na celou šíři komunikace (cca 9,8m).   
Frézování na tl. 100mm, 800mm na každou stranu spáry. Položka bude čerpána dle skutečnosti se souhlasem TDS.</t>
  </si>
  <si>
    <t>39</t>
  </si>
  <si>
    <t>574I06</t>
  </si>
  <si>
    <t>ASFALTOVÝ KOBEREC MASTIXOVÝ SMA 16+</t>
  </si>
  <si>
    <t>SMA 16+ PmB 45/80-min75 s posypem předobaleným kamenivem fr. 2/4 ResiSkan; Výměra odměřena digitálně ze situace D.1.1.2.  
Úsek C,</t>
  </si>
  <si>
    <t>3492*0,04=139,68 [A]</t>
  </si>
  <si>
    <t>40</t>
  </si>
  <si>
    <t>576411</t>
  </si>
  <si>
    <t>POSYP KAMENIVEM OBALOVANÝM 2KG/M2</t>
  </si>
  <si>
    <t>Předobalené kamenove f2/4.</t>
  </si>
  <si>
    <t>3492=3 492,00 [A]</t>
  </si>
  <si>
    <t>- dodání obalovaného kameniva předepsané kvality a zrnitosti  
- posyp předepsaným množstvím</t>
  </si>
  <si>
    <t>41</t>
  </si>
  <si>
    <t>58251</t>
  </si>
  <si>
    <t>DLÁŽDĚNÉ KRYTY Z BETONOVÝCH DLAŽDIC DO LOŽE Z KAMENIVA</t>
  </si>
  <si>
    <t>Doplnění poškozených dlaždic, předpoklad 15% z celkové plochy. Sjezdy podél komunikace viz pol. 587205; Výměra odměřena digitálně ze situace D.1.1.2.  
Položka bude čerpána se souhlasem TDS na základě skutečnosti.</t>
  </si>
  <si>
    <t>37,6*0,15=5,64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</si>
  <si>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</si>
  <si>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42</t>
  </si>
  <si>
    <t>582611</t>
  </si>
  <si>
    <t>KRYTY Z BETON DLAŽDIC SE ZÁMKEM ŠEDÝCH TL 60MM DO LOŽE Z KAM</t>
  </si>
  <si>
    <t>Doplnění poškozených dlaždic, předpoklad 5% z celkové plochy. Chodníky podél komunikace viz pol. 587206.2; Výměra odměřena digitálně ze situace D.1.1.2.  
Položka bude čerpána se souhlasem TDS na základě skutečnosti.</t>
  </si>
  <si>
    <t>1785*0,05=89,25 [A]</t>
  </si>
  <si>
    <t>43</t>
  </si>
  <si>
    <t>582612</t>
  </si>
  <si>
    <t>KRYTY Z BETON DLAŽDIC SE ZÁMKEM ŠEDÝCH TL 80MM DO LOŽE Z KAM</t>
  </si>
  <si>
    <t>Doplnění poškozených dlaždic, předpoklad 15% z celkové plochy. Sjezdy podél komunikace viz pol. 587206; Výměra odměřena digitálně ze situace D.1.1.2.  
Položka bude čerpána se souhlasem TDS na základě skutečnosti.</t>
  </si>
  <si>
    <t>42,90*0,15=6,44 [A]</t>
  </si>
  <si>
    <t>44</t>
  </si>
  <si>
    <t>58261A</t>
  </si>
  <si>
    <t>KRYTY Z BETON DLAŽDIC SE ZÁMKEM BAREV RELIÉF TL 60MM DO LOŽE Z KAM</t>
  </si>
  <si>
    <t>úpravy pro osoby se sníženou schoností orientace a pohybu, Výměra odměřena digitálně ze situace D.1.1.2.</t>
  </si>
  <si>
    <t>přechody: 15+13,5+6,4=34,90 [A] 
zastávky BUS: 12,5+15+10=37,50 [B] 
místa pro přecházení: 5,2+3,6+5,8+6,3+6+5=31,90 [C] 
Celkem: A+B+C=104,30 [D]</t>
  </si>
  <si>
    <t>45</t>
  </si>
  <si>
    <t>587202</t>
  </si>
  <si>
    <t>PŘEDLÁŽDĚNÍ KRYTU Z DROBNÝCH KOSTEK</t>
  </si>
  <si>
    <t>předláždění v místě napojení na komunikaci (vjezdy, křižovatky); Výměra odměřena digitálně ze situace D.1.1.2.</t>
  </si>
  <si>
    <t>sjezdy: 5+8+9=22,00 [A] 
křižovatka (DP): 155=155,00 [B] 
Celkem: A+B=177,00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</si>
  <si>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</si>
  <si>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46</t>
  </si>
  <si>
    <t>587205</t>
  </si>
  <si>
    <t>PŘEDLÁŽDĚNÍ KRYTU Z BETONOVÝCH DLAŽDIC</t>
  </si>
  <si>
    <t>sjezdy podél komunikace; Výměra odměřena digitálně ze situace D.1.1.2.</t>
  </si>
  <si>
    <t>4,3+4,5+5,5+4,5+11+7,8=37,60 [A]</t>
  </si>
  <si>
    <t>47</t>
  </si>
  <si>
    <t>587206</t>
  </si>
  <si>
    <t>PŘEDLÁŽDĚNÍ KRYTU Z BETONOVÝCH DLAŽDIC SE ZÁMKEM</t>
  </si>
  <si>
    <t>5,7+8,7+16,5+12=42,90 [A]</t>
  </si>
  <si>
    <t>48</t>
  </si>
  <si>
    <t>chodníky podél komunikace; Výměra odměřena digitálně ze situace D.1.1.2.</t>
  </si>
  <si>
    <t>1785=1 785,00 [A]</t>
  </si>
  <si>
    <t>Potrubí</t>
  </si>
  <si>
    <t>49</t>
  </si>
  <si>
    <t>87444</t>
  </si>
  <si>
    <t>POTRUBÍ Z TRUB PLASTOVÝCH ODPADNÍCH DN DO 250MM</t>
  </si>
  <si>
    <t>Přípojka UV; Výměra odměřena digitálně ze situace D.1.1.2.</t>
  </si>
  <si>
    <t>2,5=2,50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</si>
  <si>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</si>
  <si>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50</t>
  </si>
  <si>
    <t>89712</t>
  </si>
  <si>
    <t>VPUSŤ KANALIZAČNÍ ULIČNÍ KOMPLETNÍ Z BETONOVÝCH DÍLCŮ</t>
  </si>
  <si>
    <t>nové UV v místě nejnižšího místa (km 0,278 41); Výměra odměřena digitálně ze situace D.1.1.2.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</si>
  <si>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</si>
  <si>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51</t>
  </si>
  <si>
    <t>899522</t>
  </si>
  <si>
    <t>OBETONOVÁNÍ POTRUBÍ Z PROSTÉHO BETONU DO C12/15</t>
  </si>
  <si>
    <t>Obetonování přípojky UV tl. 100mm.</t>
  </si>
  <si>
    <t>dl. přípojky2,5*(3,14*0,175^2-3,14*0,125^2)=0,12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</si>
  <si>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</si>
  <si>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Ostatní konstrukce a práce</t>
  </si>
  <si>
    <t>52</t>
  </si>
  <si>
    <t>915401</t>
  </si>
  <si>
    <t>VODOROVNÉ DOPRAVNÍ ZNAČENÍ BETON PREFABRIK - DODÁVKA A POKLÁDKA</t>
  </si>
  <si>
    <t>Vodící proužek betonový. Uložen do beton.lože C20/25nXF3.  
Výměra odměřena digitálně ze situace D.1.1.2.</t>
  </si>
  <si>
    <t>š.0,25: 29*0,25=7,25 [A] 
š.0,50: (192-výměna za nástupištní obrubníky20)*0,5=86,00 [B] 
Celkem: A+B=93,25 [C]</t>
  </si>
  <si>
    <t>zahrnuje dodávku betonových prefabrikátů a jejich osazení do předepsaného lože</t>
  </si>
  <si>
    <t>53</t>
  </si>
  <si>
    <t>915402</t>
  </si>
  <si>
    <t>VODOR DOPRAV ZNAČ BETON PREFABRIK - ODSTRANĚNÍ</t>
  </si>
  <si>
    <t>Odstranění stávajících vodících proužků.   
Včetně odvozu na jakoukoliv vzdálenost a uložení na skládku. Poplatek za skládku v položce 014102.3.  
Výměra odměřena digitálně ze situace D.1.1.2.</t>
  </si>
  <si>
    <t>0,25: 29*0,25=7,25 [A]  
0,50: 192*0,5=96,00 [B] 
Celkem: A+B=103,25 [C]</t>
  </si>
  <si>
    <t>zahrnuje odstranění a odklizení vybouraného materiálu s odvozem na skládku</t>
  </si>
  <si>
    <t>54</t>
  </si>
  <si>
    <t>917212</t>
  </si>
  <si>
    <t>ZÁHONOVÉ OBRUBY Z BETONOVÝCH OBRUBNÍKŮ ŠÍŘ 80MM</t>
  </si>
  <si>
    <t>Obrubník 80/250 do beton.lože C20/25nXF3. Výměra odměřena digitálně ze situace D.1.1.2.  
Rezerva pro doplnění při výškové úpravě - předpoklad 10% délky. Položka bude čerpána dle skutečnosti se souhlasem TDS a zástupce investora.</t>
  </si>
  <si>
    <t>536*0,10=53,60 [A]</t>
  </si>
  <si>
    <t>Položka zahrnuje:  
dodání a pokládku betonových obrubníků o rozměrech předepsaných zadávací dokumentací betonové lože i boční betonovou opěrku.</t>
  </si>
  <si>
    <t>55</t>
  </si>
  <si>
    <t>917224</t>
  </si>
  <si>
    <t>SILNIČNÍ A CHODNÍKOVÉ OBRUBY Z BETONOVÝCH OBRUBNÍKŮ ŠÍŘ 150MM</t>
  </si>
  <si>
    <t>Obrubník 150/250 do beton.lože C20/25nXF3. Výměra odměřena digitálně ze situace D.1.1.2.</t>
  </si>
  <si>
    <t>náhrada za bet. krajníky: 63=63,00 [A] 
ochranný ostrůvek km 0,043: 4,3*2=8,60 [B] 
ochranný ostrůvek km 0,685: 4*2=8,00 [C] 
Celkem: A+B+C=79,60 [D]</t>
  </si>
  <si>
    <t>56</t>
  </si>
  <si>
    <t>Obrubník 150/300 do beton.lože C20/25nXF3. Výměra odměřena digitálně ze situace D.1.1.2.</t>
  </si>
  <si>
    <t>ochranný ostrůvek km 0,043: 11=11,00 [A] 
ochranný ostrůvek km 0,685: 15=15,00 [B] 
Celkem: A+B=26,00 [C]</t>
  </si>
  <si>
    <t>57</t>
  </si>
  <si>
    <t>Obrubník 150/250 do beton.lože C20/25nXF3. Výměra odměřena digitálně ze situace D.1.1.2.  
Rezerva pro doplnění při výškové úpravě - předpoklad 15% délky. Položka bude čerpána dle skutečnosti se souhlasem TDS a zástupce investora.</t>
  </si>
  <si>
    <t>rezerva na výměnu: (celk.délka1360-nové63)*0,15=194,55 [A]</t>
  </si>
  <si>
    <t>58</t>
  </si>
  <si>
    <t>91725</t>
  </si>
  <si>
    <t>NÁSTUPIŠTNÍ OBRUBNÍKY BETONOVÉ</t>
  </si>
  <si>
    <t>Obrubníky "kasselského" typu pro autobusové zastávky. Včetně beton.loze dle požadavku výrobce.  
Výměra odměřena ze situace D.1.1.2.</t>
  </si>
  <si>
    <t>km 0,050 20=20,00 [A] 
km 0,390 20=20,00 [B] 
km 0,410 13=13,00 [C] 
Celkem: A+B+C=53,00 [D]</t>
  </si>
  <si>
    <t>59</t>
  </si>
  <si>
    <t>917427</t>
  </si>
  <si>
    <t>CHODNÍKOVÉ OBRUBY Z KAMENNÝCH OBRUBNÍKŮ ŠÍŘ 300MM</t>
  </si>
  <si>
    <t>Kamenné obrubníky OP3 do beton.lože C20/25nXF3. Výměra odměřena digitálně ze situace D.1.1.2.  
Rezerva pro doplnění při výškové úpravě - předpoklad 20% délky. Položka bude čerpána dle skutečnosti se souhlasem TDS a zástupce investora.</t>
  </si>
  <si>
    <t>(279-20)*0,2=51,80 [A]</t>
  </si>
  <si>
    <t>Položka zahrnuje:  
dodání a pokládku kamenných obrubníků o rozměrech předepsaných zadávací dokumentací betonové lože i boční betonovou opěrku.</t>
  </si>
  <si>
    <t>60</t>
  </si>
  <si>
    <t>91781</t>
  </si>
  <si>
    <t>VÝŠKOVÁ ÚPRAVA OBRUBNÍKŮ BETONOVÝCH</t>
  </si>
  <si>
    <t>Výšková úprava obrub silničních k navržené niveletě.</t>
  </si>
  <si>
    <t>celk. délka1360-nové63-výměna195=1 102,00 [A]</t>
  </si>
  <si>
    <t>Položka výšková úprava obrub zahrnuje jejich vytrhání, očištění, manipulaci, nové betonové lože a osazení. Případné nutné doplnění novými obrubami se uvede v položkách 9172 až 9177.</t>
  </si>
  <si>
    <t>61</t>
  </si>
  <si>
    <t>Výšková úprava obrub záhonových.</t>
  </si>
  <si>
    <t>celk. delka536-výměna53,6=482,40 [A]</t>
  </si>
  <si>
    <t>62</t>
  </si>
  <si>
    <t>91782</t>
  </si>
  <si>
    <t>VÝŠKOVÁ ÚPRAVA OBRUBNÍKŮ KAMENNÝCH</t>
  </si>
  <si>
    <t>Výšková úprava kamenných obrubníků OP3 v km 0,000 - 0,160</t>
  </si>
  <si>
    <t>celk. délka279-nástupní hrana20-výměna51,8=207,20 [A]</t>
  </si>
  <si>
    <t>63</t>
  </si>
  <si>
    <t>919112</t>
  </si>
  <si>
    <t>ŘEZÁNÍ ASFALTOVÉHO KRYTU VOZOVEK TL DO 100MM</t>
  </si>
  <si>
    <t>Řezání krytu v místě napojení na okolní komunikace a podél přídlažby. Výměra odměřena digitálně ze situace D.1.1.2.</t>
  </si>
  <si>
    <t>napojení: 33+6.46+5.89+4.5+6.22+6.18+5.75+8.98+10.38=87,36 [A] 
přídlažba: 192+29+68+1238+67=1 594,00 [B] 
Celkem: A+B=1 681,36 [C]</t>
  </si>
  <si>
    <t>položka zahrnuje řezání vozovkové vrstvy v předepsané tloušťce, včetně spotřeby vody</t>
  </si>
  <si>
    <t>64</t>
  </si>
  <si>
    <t>Oprava spár do 5mm dle TP115 na základě pochůzky po odfrézování. Předpoklad a´=50m na celou šíři komunikace (cca 9,8m).  
Oprava spár nad 5mm dle TP115 na základě pochůzky po odfrézování. Předpoklad a´=100m na celou šíři komunikace (cca 9,8m).  
Položka bude čerpána dle skutečnosti se souhlasem TDS.</t>
  </si>
  <si>
    <t>spára do 5mm 
dl. úseku 851/rozteč spár 50=17,02 [A] 
počet spár A*šířka kom.9,8=166,80 [B] 
spára nad 5mm 
dl. úseku851/rozteč spár100=8,51 [C] 
počet spárC*počet řezů/spáru2*šířka kom.9,8=166,80 [D] 
Celkem: A+B+C+D=359,13 [E]</t>
  </si>
  <si>
    <t>65</t>
  </si>
  <si>
    <t>931325</t>
  </si>
  <si>
    <t>TĚSNĚNÍ DILATAČ SPAR ASF ZÁLIVKOU MODIFIK PRŮŘ DO 600MM2</t>
  </si>
  <si>
    <t>těsnění spar podél přídlažby (vodících proužků). Výměra odměřena digitálně ze situace D.1.1.2</t>
  </si>
  <si>
    <t>podél přídlažby:192+29+68+1238+67=1 594,00 [A] 
v místě napojení: 33+6.46+5.89+4.5+6.22+6.18+5.75+8.98+10.38=87,36 [B] 
Celkem: A+B=1 681,36 [C]</t>
  </si>
  <si>
    <t>položka zahrnuje dodávku a osazení předepsaného materiálu, očištění ploch spáry před úpravou, očištění okolí spáry po úpravě  
nezahrnuje těsnící profil</t>
  </si>
  <si>
    <t>66</t>
  </si>
  <si>
    <t>67</t>
  </si>
  <si>
    <t>93135</t>
  </si>
  <si>
    <t>TĚSNĚNÍ DILATAČ SPAR PRYŽ PÁSKOU NEBO KRUH PROFILEM</t>
  </si>
  <si>
    <t>Předtěsnění kruhový/plochý profil; Ošetření asfaltového krytu v místě přídlažby.  
Odměřeno digitálně z přílohy D.1.1.2.</t>
  </si>
  <si>
    <t>192+29+68+1238+67=1 594,00 [A]</t>
  </si>
  <si>
    <t>položka zahrnuje dodávku a osazení předepsaného materiálu, očištění ploch spáry před úpravou, očištění okolí spáry po úpravě</t>
  </si>
  <si>
    <t>68</t>
  </si>
  <si>
    <t>935812</t>
  </si>
  <si>
    <t>ŽLABY A RIGOLY DLÁŽDĚNÉ Z KOSTEK DROBNÝCH DO BETONU TL 100MM</t>
  </si>
  <si>
    <t>Kamenný vodící proužek v místě autobusové zastávky km 0,050. Beton.lože C20/25nXF3.  
Uvažovány 3 kostky. Výměra odečtena z přílohy D.1.1.1.2.</t>
  </si>
  <si>
    <t>20*0,33=6,60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</si>
  <si>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</si>
  <si>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69</t>
  </si>
  <si>
    <t>Kamenný vodící proužek do beton.lože C20/25nXF3.  
Rezerva pro doplnění při předláždění - předpoklad 5% plochy. Položka bude čerpána dle skutečnosti se souhlasem TDS a zástupce investora.</t>
  </si>
  <si>
    <t>453*0,05=22,65 [A]</t>
  </si>
  <si>
    <t>70</t>
  </si>
  <si>
    <t>935813</t>
  </si>
  <si>
    <t>PŘEDLÁŽDĚNÍ ŽLABŮ A RIGOLŮ DLÁŽDĚNÝCH Z KOSTEK DROBNÝCH</t>
  </si>
  <si>
    <t>výšková úprava vodících proužků z kamene; výměra odečtena digitálně z přílohy D.1.1.1.2</t>
  </si>
  <si>
    <t>2 kostky: (33+35)*0,22=14,96 [A] 
3 kostky: (215+12+110+77+48+12+230+365+170)*0,33=408,87 [B] 
4 kostky: 67*0,44=29,48 [C] 
Celkem: A+B+C=453,31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</si>
  <si>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</si>
  <si>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SO 180</t>
  </si>
  <si>
    <t>Přechodné dopravní značení</t>
  </si>
  <si>
    <t>03710</t>
  </si>
  <si>
    <t>POMOC PRÁCE ZAJIŠŤ NEBO ZŘÍZ OBJÍŽĎKY A PŘÍSTUP CESTY</t>
  </si>
  <si>
    <t>Zajištění provozu v průběhu výstavby - objízdné trasy, jakým koli způsobem (světelná sign., řízení proškolenými osobami, použití provizorního dopr.značení) dle stanovení schváleného příslušnými úřady vč.PD pro stanovení objízdných tras a projednání s příslušnými úřady.  
Pevná cena</t>
  </si>
  <si>
    <t>1=1,00 [A]</t>
  </si>
  <si>
    <t>zahrnuje objednatelem povolené náklady na požadovaná zařízení zhotovitele</t>
  </si>
  <si>
    <t>914121</t>
  </si>
  <si>
    <t>DOPRAVNÍ ZNAČKY ZÁKLADNÍ VELIKOSTI OCELOVÉ FÓLIE TŘ 1 - DODÁVKA A MONTÁŽ</t>
  </si>
  <si>
    <t>dodávka, montáž s přemístěním, vč. nájmu po celou dobu stavby</t>
  </si>
  <si>
    <t>IP10 - 5 
IS11c - 14 
E9 - 6 
B1 - 5 
E13 - 5+3 
C2b - 3 
41=41,00 [A]</t>
  </si>
  <si>
    <t>položka zahrnuje:  
- dodávku a montáž značek v požadovaném provedení</t>
  </si>
  <si>
    <t>914123</t>
  </si>
  <si>
    <t>DOPRAVNÍ ZNAČKY ZÁKLADNÍ VELIKOSTI OCELOVÉ FÓLIE TŘ 1 - DEMONTÁŽ</t>
  </si>
  <si>
    <t>41=41,00 [A]</t>
  </si>
  <si>
    <t>Položka zahrnuje odstranění, demontáž a odklizení materiálu s odvozem na předepsané  
místo</t>
  </si>
  <si>
    <t>914421</t>
  </si>
  <si>
    <t>DOPRAVNÍ ZNAČKY 100X150CM OCELOVÉ FÓLIE TŘ 1 - DODÁVKA A MONTÁŽ</t>
  </si>
  <si>
    <t>IP22: 11=11,00 [A]</t>
  </si>
  <si>
    <t>914423</t>
  </si>
  <si>
    <t>DOPRAVNÍ ZNAČKY 100X150CM OCELOVÉ FÓLIE TŘ 1 - DEMONTÁŽ</t>
  </si>
  <si>
    <t>916121</t>
  </si>
  <si>
    <t>DOPRAV SVĚTLO VÝSTRAŽ SOUPRAVA 3KS - DOD A MONTÁŽ</t>
  </si>
  <si>
    <t>dodávka, montáž s přemístěním, včetně nájmu po celou dobu stavby</t>
  </si>
  <si>
    <t>5=5,00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</si>
  <si>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</si>
  <si>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</si>
  <si>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</si>
  <si>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</si>
  <si>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916311</t>
  </si>
  <si>
    <t>DOPRAVNÍ ZÁBRANY Z2 S FÓLIÍ TŘ 1 -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</si>
  <si>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</si>
  <si>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916313</t>
  </si>
  <si>
    <t>DOPRAVNÍ ZÁBRANY Z2 S FÓLIÍ TŘ 1 - DEMONTÁŽ</t>
  </si>
  <si>
    <t>916351</t>
  </si>
  <si>
    <t>SMĚROVACÍ DESKY Z4 OBOUSTR S FÓLIÍ TŘ 1 - DOD A MONTÁŽ</t>
  </si>
  <si>
    <t>50=50,00 [A]</t>
  </si>
  <si>
    <t>916353</t>
  </si>
  <si>
    <t>SMĚROVACÍ DESKY Z4 OBOUSTR S FÓLIÍ TŘ 1 - DEMONTÁŽ</t>
  </si>
  <si>
    <t>SO 190</t>
  </si>
  <si>
    <t>Návrh dopravního značení</t>
  </si>
  <si>
    <t>914131</t>
  </si>
  <si>
    <t>DOPRAVNÍ ZNAČKY ZÁKLADNÍ VELIKOSTI OCELOVÉ FÓLIE TŘ 2 - DODÁVKA A MONTÁŽ</t>
  </si>
  <si>
    <t>výměna a doplnění SDZ základní velikosti; výměra odměřena ze situace D.1.1.3.2</t>
  </si>
  <si>
    <t>1+ A12a - Chodci 
1+ A22 - Jiné nebezpečí 
1+ A29 - Železniční přejezd se závorami 
1+ A31a - Návěstní deska (240 m) 
1+ A31b - Návěstní deska (160 m) 
1+ A31c - Návěstní deska (80 m) 
2+ B28 - Zákaz zastavení 
10+ B4 - Zákaz vjezdu nákladních automobilů 
4+C4a - Přikázaný směr objíždění vpravo 
1+C9a - Stezka pro chodce a cyklisty společná 
1+E13 - Text nebo symbol 
3+E2b - Tvar křižovatky 
11+ E7b - Směrová šipka pro odbočení 
3+ IJ4a - Označník zastávky 
1+ IJ8 - Opravna 
4+ IP6 - Přechod pro chodce 
2+ IP6 -  Přechod pro chodce - retroreflexní provedení 
1+ IS22c - Označení názvu ulice 
4+ IS22e - Označení názvu ulice 
2+ IS22f - Označení názvu ulice 
1+ IS24c - Komunální cíl 
1+ IS4a - Směrová tabule (s jedním místním cílem) 
2+ IS4b - Směrová tabule (s dvěma místními cíli) 
1+ IS4d - Směrová tabule (s dvěma místními cíli) 
5+ IS5 - Směrová tabule k jinému cíli 
10+ P2 - Hlavní pozemní komunikace 
6+ P4 - Dej přednost v jízdě! 
1 P6 - Stůj, dej přednost v jízdě! 
=82,00 [A]</t>
  </si>
  <si>
    <t>914133</t>
  </si>
  <si>
    <t>DOPRAVNÍ ZNAČKY ZÁKLADNÍ VELIKOSTI OCELOVÉ FÓLIE TŘ 2 - DEMONTÁŽ</t>
  </si>
  <si>
    <t>demontáž stávajícího SDZ; povinný odkup zhotovitelem  
výměra odměřena ze situace D.1.1.3.2</t>
  </si>
  <si>
    <t>1+ A12a - Chodci 
1+ A22 - Jiné nebezpečí 
1+ A29 - Železniční přejezd se závorami 
1+ A31a - Návěstní deska (240 m) 
1+ A31b - Návěstní deska (160 m) 
1+ A31c - Návěstní deska (80 m) 
2+ B28 - Zákaz zastavení 
10+ B4 - Zákaz vjezdu nákladních automobilů 
4+C4a - Přikázaný směr objíždění vpravo 
1+C9a - Stezka pro chodce a cyklisty společná 
1+E13 - Text nebo symbol 
3+E2b - Tvar křižovatky 
11+ E7b - Směrová šipka pro odbočení 
3+ IJ4a - Označník zastávky 
1+ IJ8 - Opravna 
6+ IP19 - Řadicí pruhy 
8+ IP20a - Vyhrazený jízdní pruh 
4+ IP20b - Konec vyhrazeného jízdního pruhu 
4+ IP6 - Přechod pro chodce 
2+ IP6 -  Přechod pro chodce - retroreflexní provedení 
1+ IS22c - Označení názvu ulice 
4+ IS22e - Označení názvu ulice 
2+ IS22f - Označení názvu ulice 
1+ IS24c - Komunální cíl 
1+ IS4a - Směrová tabule (s jedním místním cílem) 
2+ IS4b - Směrová tabule (s dvěma místními cíli) 
1+ IS4d - Směrová tabule (s dvěma místními cíli) 
5+ IS5 - Směrová tabule k jinému cíli 
9+ P2 - Hlavní pozemní komunikace 
6+ P4 - Dej přednost v jízdě! 
1 P6 - Stůj, dej přednost v jízdě! 
=99,00 [A]</t>
  </si>
  <si>
    <t>6+ IP19 - Řadicí pruhy 
9+ IP20a - Vyhrazený jízdní pruh 
4+ IP20b - Konec vyhrazeného jízdního pruhu 
Celkem: 0=19,00 [A]</t>
  </si>
  <si>
    <t>914921</t>
  </si>
  <si>
    <t>SLOUPKY A STOJKY DOPRAVNÍCH ZNAČEK Z OCEL TRUBEK DO PATKY - DODÁVKA A MONTÁŽ</t>
  </si>
  <si>
    <t>včetně nových betonových patek a zemních prací; výměra odměřena ze situace D.1.1.3.2  
položka bude čerpána na základě skutečnosti se souhlasem TDS a zástupce investora</t>
  </si>
  <si>
    <t>32+2=34,00 [A]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</si>
  <si>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</si>
  <si>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</si>
  <si>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</si>
  <si>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odkup kovových částí zhotovitelem včetně odstranění betonových patek včetně poplatku, uložení a odvozu na skládku bez ohledu na vzdálenost (skládka vybrána zhotovitelem). výměra odměřena ze situace D.1.1.3.2  
položka bude čerpána na základě skutečnosti se souhlasem TDS a zástupce investora</t>
  </si>
  <si>
    <t>32=32,00 [A]</t>
  </si>
  <si>
    <t>915111</t>
  </si>
  <si>
    <t>VODOROVNÉ DOPRAVNÍ ZNAČENÍ BARVOU HLADKÉ - DODÁVKA A POKLÁDKA</t>
  </si>
  <si>
    <t>předznačení barvou; výměra odměřena ze situace D.1.1.3.2</t>
  </si>
  <si>
    <t>V1a (0,125) 392*0,125=49,00 [A] 
V2b (3/1,5/0,125) 324*2/3*0,125=27,00 [B] 
V2b (3/6/0,125) 445*0,3*0,125=16,69 [C] 
V2b (3/1,5/0,25) 1278*2/3*0,25=213,00 [D] 
V4 (0,25) 72*0,25=18,00 [E] 
V5 (0,50) 31*0,5=15,50 [F] 
V7 44=44,00 [G] 
V11 (0,125) 164*0,125 
V13 95=20,66 [H] 
Celkem: A+B+C+D+E+F+G+H=403,85 [I]</t>
  </si>
  <si>
    <t>položka zahrnuje:  
- dodání a pokládku nátěrového materiálu (měří se pouze natíraná plocha)  
- předznačení a reflexní úpravu</t>
  </si>
  <si>
    <t>vyznačení pruhu pro cyklisty - červeně; výměra odměřena ze situace D.1.1.3.2</t>
  </si>
  <si>
    <t>1317=1 317,00 [A]</t>
  </si>
  <si>
    <t>915211</t>
  </si>
  <si>
    <t>VODOROVNÉ DOPRAVNÍ ZNAČENÍ PLASTEM HLADKÉ - DODÁVKA A POKLÁDKA</t>
  </si>
  <si>
    <t>výměra odměřena ze situace D.1.1.3.2</t>
  </si>
  <si>
    <t>V7 44=44,00 [A]</t>
  </si>
  <si>
    <t>915221</t>
  </si>
  <si>
    <t>VODOR DOPRAV ZNAČ PLASTEM STRUKTURÁLNÍ NEHLUČNÉ - DOD A POKLÁDKA</t>
  </si>
  <si>
    <t>Definitivní vodorovné dopravní značení  
Výměra odměřena ze situace D.1.1.3.2</t>
  </si>
  <si>
    <t>V1a (0,125) 392*0,125=49,00 [A] 
V2b (3/1,5/0,125) 324*2/3*0,125=27,00 [B] 
V2b (3/6/0,125) 445*0,3*0,125=16,69 [C] 
V2b (3/1,5/0,25) 1278*2/3*0,25=213,00 [D] 
V4 (0,25) 72*0,25=18,00 [E] 
V5 (0,50) 31*0,5=15,50 [F] 
V11 (0,125) 164*0,125 
V13 95=20,66 [H] 
Celkem: A+B+C+D+E+F+H=359,85 [I]</t>
  </si>
  <si>
    <t>91551</t>
  </si>
  <si>
    <t>VODOROVNÉ DOPRAVNÍ ZNAČENÍ - PŘEDEM PŘIPRAVENÉ SYMBOLY</t>
  </si>
  <si>
    <t>piktogramy; výměra odměřena ze situace D.1.1.3.2</t>
  </si>
  <si>
    <t>chodci (A12a) 1=1,00 [A] 
V14 37=37,00 [B] 
V9a 25=25,00 [C] 
Celkem: A+B+C=63,00 [D]</t>
  </si>
  <si>
    <t>položka zahrnuje:  
- dodání a pokládku předepsaného symbolu  
- zahrnuje předznačení a reflexní úpravu</t>
  </si>
  <si>
    <t>91552</t>
  </si>
  <si>
    <t>VODOR DOPRAV ZNAČ - PÍSMENA</t>
  </si>
  <si>
    <t>nápis BUS; výměra odměřena ze situace D.1.1.3.2</t>
  </si>
  <si>
    <t>3*3*2=18,00 [A]</t>
  </si>
  <si>
    <t>položka zahrnuje:  
- dodání a pokládku nátěrového materiálu  
- předznačení a reflexní úpravu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</si>
</sst>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19</v>
      </c>
      <c s="24" t="s">
        <v>37</v>
      </c>
      <c s="25" t="s">
        <v>38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76.5">
      <c r="A10" s="27" t="s">
        <v>39</v>
      </c>
      <c r="E10" s="28" t="s">
        <v>40</v>
      </c>
    </row>
    <row r="11" spans="1:5" ht="12.75">
      <c r="A11" s="29" t="s">
        <v>41</v>
      </c>
      <c r="E11" s="30" t="s">
        <v>42</v>
      </c>
    </row>
    <row r="12" spans="1:5" ht="12.75">
      <c r="A12" t="s">
        <v>43</v>
      </c>
      <c r="E12" s="28" t="s">
        <v>44</v>
      </c>
    </row>
    <row r="13" spans="1:16" ht="12.75">
      <c r="A13" s="19" t="s">
        <v>35</v>
      </c>
      <c s="23" t="s">
        <v>12</v>
      </c>
      <c s="23" t="s">
        <v>45</v>
      </c>
      <c s="19" t="s">
        <v>46</v>
      </c>
      <c s="24" t="s">
        <v>47</v>
      </c>
      <c s="25" t="s">
        <v>48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39</v>
      </c>
      <c r="E14" s="28" t="s">
        <v>49</v>
      </c>
    </row>
    <row r="15" spans="1:5" ht="12.75">
      <c r="A15" s="29" t="s">
        <v>41</v>
      </c>
      <c r="E15" s="30" t="s">
        <v>50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13</v>
      </c>
      <c s="23" t="s">
        <v>51</v>
      </c>
      <c s="19" t="s">
        <v>44</v>
      </c>
      <c s="24" t="s">
        <v>52</v>
      </c>
      <c s="25" t="s">
        <v>38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39</v>
      </c>
      <c r="E18" s="28" t="s">
        <v>53</v>
      </c>
    </row>
    <row r="19" spans="1:5" ht="12.75">
      <c r="A19" s="29" t="s">
        <v>41</v>
      </c>
      <c r="E19" s="30" t="s">
        <v>50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54</v>
      </c>
      <c s="19" t="s">
        <v>46</v>
      </c>
      <c s="24" t="s">
        <v>55</v>
      </c>
      <c s="25" t="s">
        <v>38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38.25">
      <c r="A22" s="27" t="s">
        <v>39</v>
      </c>
      <c r="E22" s="28" t="s">
        <v>56</v>
      </c>
    </row>
    <row r="23" spans="1:5" ht="12.75">
      <c r="A23" s="29" t="s">
        <v>41</v>
      </c>
      <c r="E23" s="30" t="s">
        <v>50</v>
      </c>
    </row>
    <row r="24" spans="1:5" ht="12.75">
      <c r="A24" t="s">
        <v>43</v>
      </c>
      <c r="E24" s="28" t="s">
        <v>44</v>
      </c>
    </row>
    <row r="25" spans="1:16" ht="12.75">
      <c r="A25" s="19" t="s">
        <v>35</v>
      </c>
      <c s="23" t="s">
        <v>25</v>
      </c>
      <c s="23" t="s">
        <v>54</v>
      </c>
      <c s="19" t="s">
        <v>57</v>
      </c>
      <c s="24" t="s">
        <v>55</v>
      </c>
      <c s="25" t="s">
        <v>48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38.25">
      <c r="A26" s="27" t="s">
        <v>39</v>
      </c>
      <c r="E26" s="28" t="s">
        <v>58</v>
      </c>
    </row>
    <row r="27" spans="1:5" ht="12.75">
      <c r="A27" s="29" t="s">
        <v>41</v>
      </c>
      <c r="E27" s="30" t="s">
        <v>50</v>
      </c>
    </row>
    <row r="28" spans="1:5" ht="12.75">
      <c r="A28" t="s">
        <v>43</v>
      </c>
      <c r="E28" s="28" t="s">
        <v>44</v>
      </c>
    </row>
    <row r="29" spans="1:16" ht="12.75">
      <c r="A29" s="19" t="s">
        <v>35</v>
      </c>
      <c s="23" t="s">
        <v>27</v>
      </c>
      <c s="23" t="s">
        <v>54</v>
      </c>
      <c s="19" t="s">
        <v>59</v>
      </c>
      <c s="24" t="s">
        <v>60</v>
      </c>
      <c s="25" t="s">
        <v>48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25.5">
      <c r="A30" s="27" t="s">
        <v>39</v>
      </c>
      <c r="E30" s="28" t="s">
        <v>61</v>
      </c>
    </row>
    <row r="31" spans="1:5" ht="12.75">
      <c r="A31" s="29" t="s">
        <v>41</v>
      </c>
      <c r="E31" s="30" t="s">
        <v>50</v>
      </c>
    </row>
    <row r="32" spans="1:5" ht="12.75">
      <c r="A32" t="s">
        <v>43</v>
      </c>
      <c r="E32" s="28" t="s">
        <v>44</v>
      </c>
    </row>
    <row r="33" spans="1:16" ht="12.75">
      <c r="A33" s="19" t="s">
        <v>35</v>
      </c>
      <c s="23" t="s">
        <v>62</v>
      </c>
      <c s="23" t="s">
        <v>63</v>
      </c>
      <c s="19" t="s">
        <v>44</v>
      </c>
      <c s="24" t="s">
        <v>64</v>
      </c>
      <c s="25" t="s">
        <v>38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76.5">
      <c r="A34" s="27" t="s">
        <v>39</v>
      </c>
      <c r="E34" s="28" t="s">
        <v>65</v>
      </c>
    </row>
    <row r="35" spans="1:5" ht="12.75">
      <c r="A35" s="29" t="s">
        <v>41</v>
      </c>
      <c r="E35" s="30" t="s">
        <v>50</v>
      </c>
    </row>
    <row r="36" spans="1:5" ht="12.75">
      <c r="A36" t="s">
        <v>43</v>
      </c>
      <c r="E36" s="28" t="s">
        <v>44</v>
      </c>
    </row>
    <row r="37" spans="1:16" ht="12.75">
      <c r="A37" s="19" t="s">
        <v>35</v>
      </c>
      <c s="23" t="s">
        <v>66</v>
      </c>
      <c s="23" t="s">
        <v>67</v>
      </c>
      <c s="19" t="s">
        <v>44</v>
      </c>
      <c s="24" t="s">
        <v>68</v>
      </c>
      <c s="25" t="s">
        <v>38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14.75">
      <c r="A38" s="27" t="s">
        <v>39</v>
      </c>
      <c r="E38" s="28" t="s">
        <v>69</v>
      </c>
    </row>
    <row r="39" spans="1:5" ht="12.75">
      <c r="A39" s="29" t="s">
        <v>41</v>
      </c>
      <c r="E39" s="30" t="s">
        <v>50</v>
      </c>
    </row>
    <row r="40" spans="1:5" ht="12.75">
      <c r="A40" t="s">
        <v>43</v>
      </c>
      <c r="E40" s="28" t="s">
        <v>44</v>
      </c>
    </row>
    <row r="41" spans="1:16" ht="12.75">
      <c r="A41" s="19" t="s">
        <v>35</v>
      </c>
      <c s="23" t="s">
        <v>30</v>
      </c>
      <c s="23" t="s">
        <v>70</v>
      </c>
      <c s="19" t="s">
        <v>44</v>
      </c>
      <c s="24" t="s">
        <v>71</v>
      </c>
      <c s="25" t="s">
        <v>48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38.25">
      <c r="A42" s="27" t="s">
        <v>39</v>
      </c>
      <c r="E42" s="28" t="s">
        <v>72</v>
      </c>
    </row>
    <row r="43" spans="1:5" ht="12.75">
      <c r="A43" s="29" t="s">
        <v>41</v>
      </c>
      <c r="E43" s="30" t="s">
        <v>50</v>
      </c>
    </row>
    <row r="44" spans="1:5" ht="12.75">
      <c r="A44" t="s">
        <v>43</v>
      </c>
      <c r="E44" s="28" t="s">
        <v>44</v>
      </c>
    </row>
    <row r="45" spans="1:16" ht="12.75">
      <c r="A45" s="19" t="s">
        <v>35</v>
      </c>
      <c s="23" t="s">
        <v>32</v>
      </c>
      <c s="23" t="s">
        <v>73</v>
      </c>
      <c s="19" t="s">
        <v>44</v>
      </c>
      <c s="24" t="s">
        <v>74</v>
      </c>
      <c s="25" t="s">
        <v>75</v>
      </c>
      <c s="26">
        <v>2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38.25">
      <c r="A46" s="27" t="s">
        <v>39</v>
      </c>
      <c r="E46" s="28" t="s">
        <v>76</v>
      </c>
    </row>
    <row r="47" spans="1:5" ht="12.75">
      <c r="A47" s="29" t="s">
        <v>41</v>
      </c>
      <c r="E47" s="30" t="s">
        <v>77</v>
      </c>
    </row>
    <row r="48" spans="1:5" ht="12.75">
      <c r="A48" t="s">
        <v>43</v>
      </c>
      <c r="E48" s="28" t="s">
        <v>44</v>
      </c>
    </row>
    <row r="49" spans="1:16" ht="12.75">
      <c r="A49" s="19" t="s">
        <v>35</v>
      </c>
      <c s="23" t="s">
        <v>78</v>
      </c>
      <c s="23" t="s">
        <v>79</v>
      </c>
      <c s="19" t="s">
        <v>44</v>
      </c>
      <c s="24" t="s">
        <v>80</v>
      </c>
      <c s="25" t="s">
        <v>38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89.25">
      <c r="A50" s="27" t="s">
        <v>39</v>
      </c>
      <c r="E50" s="28" t="s">
        <v>81</v>
      </c>
    </row>
    <row r="51" spans="1:5" ht="12.75">
      <c r="A51" s="29" t="s">
        <v>41</v>
      </c>
      <c r="E51" s="30" t="s">
        <v>50</v>
      </c>
    </row>
    <row r="52" spans="1:5" ht="12.75">
      <c r="A52" t="s">
        <v>43</v>
      </c>
      <c r="E52" s="28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0+O8+O25+O94+O203+O216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82</v>
      </c>
      <c s="31">
        <f>0+I8+I25+I94+I203+I216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82</v>
      </c>
      <c s="5"/>
      <c s="14" t="s">
        <v>83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84</v>
      </c>
      <c s="19" t="s">
        <v>19</v>
      </c>
      <c s="24" t="s">
        <v>85</v>
      </c>
      <c s="25" t="s">
        <v>86</v>
      </c>
      <c s="26">
        <v>1055.3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39</v>
      </c>
      <c r="E10" s="28" t="s">
        <v>87</v>
      </c>
    </row>
    <row r="11" spans="1:5" ht="63.75">
      <c r="A11" s="29" t="s">
        <v>41</v>
      </c>
      <c r="E11" s="30" t="s">
        <v>88</v>
      </c>
    </row>
    <row r="12" spans="1:5" ht="25.5">
      <c r="A12" t="s">
        <v>43</v>
      </c>
      <c r="E12" s="28" t="s">
        <v>89</v>
      </c>
    </row>
    <row r="13" spans="1:16" ht="12.75">
      <c r="A13" s="19" t="s">
        <v>35</v>
      </c>
      <c s="23" t="s">
        <v>12</v>
      </c>
      <c s="23" t="s">
        <v>84</v>
      </c>
      <c s="19" t="s">
        <v>12</v>
      </c>
      <c s="24" t="s">
        <v>85</v>
      </c>
      <c s="25" t="s">
        <v>86</v>
      </c>
      <c s="26">
        <v>16.7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39</v>
      </c>
      <c r="E14" s="28" t="s">
        <v>90</v>
      </c>
    </row>
    <row r="15" spans="1:5" ht="25.5">
      <c r="A15" s="29" t="s">
        <v>41</v>
      </c>
      <c r="E15" s="30" t="s">
        <v>91</v>
      </c>
    </row>
    <row r="16" spans="1:5" ht="25.5">
      <c r="A16" t="s">
        <v>43</v>
      </c>
      <c r="E16" s="28" t="s">
        <v>89</v>
      </c>
    </row>
    <row r="17" spans="1:16" ht="12.75">
      <c r="A17" s="19" t="s">
        <v>35</v>
      </c>
      <c s="23" t="s">
        <v>13</v>
      </c>
      <c s="23" t="s">
        <v>84</v>
      </c>
      <c s="19" t="s">
        <v>13</v>
      </c>
      <c s="24" t="s">
        <v>85</v>
      </c>
      <c s="25" t="s">
        <v>86</v>
      </c>
      <c s="26">
        <v>35.61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39</v>
      </c>
      <c r="E18" s="28" t="s">
        <v>92</v>
      </c>
    </row>
    <row r="19" spans="1:5" ht="63.75">
      <c r="A19" s="29" t="s">
        <v>41</v>
      </c>
      <c r="E19" s="30" t="s">
        <v>93</v>
      </c>
    </row>
    <row r="20" spans="1:5" ht="25.5">
      <c r="A20" t="s">
        <v>43</v>
      </c>
      <c r="E20" s="28" t="s">
        <v>89</v>
      </c>
    </row>
    <row r="21" spans="1:16" ht="12.75">
      <c r="A21" s="19" t="s">
        <v>35</v>
      </c>
      <c s="23" t="s">
        <v>23</v>
      </c>
      <c s="23" t="s">
        <v>84</v>
      </c>
      <c s="19" t="s">
        <v>23</v>
      </c>
      <c s="24" t="s">
        <v>85</v>
      </c>
      <c s="25" t="s">
        <v>86</v>
      </c>
      <c s="26">
        <v>5.86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39</v>
      </c>
      <c r="E22" s="28" t="s">
        <v>94</v>
      </c>
    </row>
    <row r="23" spans="1:5" ht="12.75">
      <c r="A23" s="29" t="s">
        <v>41</v>
      </c>
      <c r="E23" s="30" t="s">
        <v>95</v>
      </c>
    </row>
    <row r="24" spans="1:5" ht="25.5">
      <c r="A24" t="s">
        <v>43</v>
      </c>
      <c r="E24" s="28" t="s">
        <v>89</v>
      </c>
    </row>
    <row r="25" spans="1:18" ht="12.75" customHeight="1">
      <c r="A25" s="5" t="s">
        <v>33</v>
      </c>
      <c s="5"/>
      <c s="34" t="s">
        <v>19</v>
      </c>
      <c s="5"/>
      <c s="21" t="s">
        <v>96</v>
      </c>
      <c s="5"/>
      <c s="5"/>
      <c s="5"/>
      <c s="35">
        <f>0+Q25</f>
      </c>
      <c r="O25">
        <f>0+R25</f>
      </c>
      <c r="Q25">
        <f>0+I26+I30+I34+I38+I42+I46+I50+I54+I58+I62+I66+I70+I74+I78+I82+I86+I90</f>
      </c>
      <c>
        <f>0+O26+O30+O34+O38+O42+O46+O50+O54+O58+O62+O66+O70+O74+O78+O82+O86+O90</f>
      </c>
    </row>
    <row r="26" spans="1:16" ht="12.75">
      <c r="A26" s="19" t="s">
        <v>35</v>
      </c>
      <c s="23" t="s">
        <v>25</v>
      </c>
      <c s="23" t="s">
        <v>97</v>
      </c>
      <c s="19" t="s">
        <v>44</v>
      </c>
      <c s="24" t="s">
        <v>98</v>
      </c>
      <c s="25" t="s">
        <v>99</v>
      </c>
      <c s="26">
        <v>1069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38.25">
      <c r="A27" s="27" t="s">
        <v>39</v>
      </c>
      <c r="E27" s="28" t="s">
        <v>100</v>
      </c>
    </row>
    <row r="28" spans="1:5" ht="12.75">
      <c r="A28" s="29" t="s">
        <v>41</v>
      </c>
      <c r="E28" s="30" t="s">
        <v>101</v>
      </c>
    </row>
    <row r="29" spans="1:5" ht="12.75">
      <c r="A29" t="s">
        <v>43</v>
      </c>
      <c r="E29" s="28" t="s">
        <v>102</v>
      </c>
    </row>
    <row r="30" spans="1:16" ht="12.75">
      <c r="A30" s="19" t="s">
        <v>35</v>
      </c>
      <c s="23" t="s">
        <v>27</v>
      </c>
      <c s="23" t="s">
        <v>103</v>
      </c>
      <c s="19" t="s">
        <v>44</v>
      </c>
      <c s="24" t="s">
        <v>104</v>
      </c>
      <c s="25" t="s">
        <v>105</v>
      </c>
      <c s="26">
        <v>6.96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51">
      <c r="A31" s="27" t="s">
        <v>39</v>
      </c>
      <c r="E31" s="28" t="s">
        <v>106</v>
      </c>
    </row>
    <row r="32" spans="1:5" ht="38.25">
      <c r="A32" s="29" t="s">
        <v>41</v>
      </c>
      <c r="E32" s="30" t="s">
        <v>107</v>
      </c>
    </row>
    <row r="33" spans="1:5" ht="63.75">
      <c r="A33" t="s">
        <v>43</v>
      </c>
      <c r="E33" s="28" t="s">
        <v>108</v>
      </c>
    </row>
    <row r="34" spans="1:16" ht="12.75">
      <c r="A34" s="19" t="s">
        <v>35</v>
      </c>
      <c s="23" t="s">
        <v>62</v>
      </c>
      <c s="23" t="s">
        <v>109</v>
      </c>
      <c s="19" t="s">
        <v>44</v>
      </c>
      <c s="24" t="s">
        <v>110</v>
      </c>
      <c s="25" t="s">
        <v>105</v>
      </c>
      <c s="26">
        <v>2.27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63.75">
      <c r="A35" s="27" t="s">
        <v>39</v>
      </c>
      <c r="E35" s="28" t="s">
        <v>111</v>
      </c>
    </row>
    <row r="36" spans="1:5" ht="12.75">
      <c r="A36" s="29" t="s">
        <v>41</v>
      </c>
      <c r="E36" s="30" t="s">
        <v>112</v>
      </c>
    </row>
    <row r="37" spans="1:5" ht="63.75">
      <c r="A37" t="s">
        <v>43</v>
      </c>
      <c r="E37" s="28" t="s">
        <v>108</v>
      </c>
    </row>
    <row r="38" spans="1:16" ht="12.75">
      <c r="A38" s="19" t="s">
        <v>35</v>
      </c>
      <c s="23" t="s">
        <v>66</v>
      </c>
      <c s="23" t="s">
        <v>113</v>
      </c>
      <c s="19" t="s">
        <v>44</v>
      </c>
      <c s="24" t="s">
        <v>114</v>
      </c>
      <c s="25" t="s">
        <v>105</v>
      </c>
      <c s="26">
        <v>6.32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38.25">
      <c r="A39" s="27" t="s">
        <v>39</v>
      </c>
      <c r="E39" s="28" t="s">
        <v>115</v>
      </c>
    </row>
    <row r="40" spans="1:5" ht="51">
      <c r="A40" s="29" t="s">
        <v>41</v>
      </c>
      <c r="E40" s="30" t="s">
        <v>116</v>
      </c>
    </row>
    <row r="41" spans="1:5" ht="63.75">
      <c r="A41" t="s">
        <v>43</v>
      </c>
      <c r="E41" s="28" t="s">
        <v>108</v>
      </c>
    </row>
    <row r="42" spans="1:16" ht="12.75">
      <c r="A42" s="19" t="s">
        <v>35</v>
      </c>
      <c s="23" t="s">
        <v>30</v>
      </c>
      <c s="23" t="s">
        <v>117</v>
      </c>
      <c s="19" t="s">
        <v>44</v>
      </c>
      <c s="24" t="s">
        <v>118</v>
      </c>
      <c s="25" t="s">
        <v>119</v>
      </c>
      <c s="26">
        <v>53.6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63.75">
      <c r="A43" s="27" t="s">
        <v>39</v>
      </c>
      <c r="E43" s="28" t="s">
        <v>120</v>
      </c>
    </row>
    <row r="44" spans="1:5" ht="12.75">
      <c r="A44" s="29" t="s">
        <v>41</v>
      </c>
      <c r="E44" s="30" t="s">
        <v>121</v>
      </c>
    </row>
    <row r="45" spans="1:5" ht="63.75">
      <c r="A45" t="s">
        <v>43</v>
      </c>
      <c r="E45" s="28" t="s">
        <v>108</v>
      </c>
    </row>
    <row r="46" spans="1:16" ht="12.75">
      <c r="A46" s="19" t="s">
        <v>35</v>
      </c>
      <c s="23" t="s">
        <v>32</v>
      </c>
      <c s="23" t="s">
        <v>122</v>
      </c>
      <c s="19" t="s">
        <v>44</v>
      </c>
      <c s="24" t="s">
        <v>123</v>
      </c>
      <c s="25" t="s">
        <v>119</v>
      </c>
      <c s="26">
        <v>247.15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63.75">
      <c r="A47" s="27" t="s">
        <v>39</v>
      </c>
      <c r="E47" s="28" t="s">
        <v>124</v>
      </c>
    </row>
    <row r="48" spans="1:5" ht="51">
      <c r="A48" s="29" t="s">
        <v>41</v>
      </c>
      <c r="E48" s="30" t="s">
        <v>125</v>
      </c>
    </row>
    <row r="49" spans="1:5" ht="63.75">
      <c r="A49" t="s">
        <v>43</v>
      </c>
      <c r="E49" s="28" t="s">
        <v>108</v>
      </c>
    </row>
    <row r="50" spans="1:16" ht="12.75">
      <c r="A50" s="19" t="s">
        <v>35</v>
      </c>
      <c s="23" t="s">
        <v>78</v>
      </c>
      <c s="23" t="s">
        <v>122</v>
      </c>
      <c s="19" t="s">
        <v>126</v>
      </c>
      <c s="24" t="s">
        <v>127</v>
      </c>
      <c s="25" t="s">
        <v>119</v>
      </c>
      <c s="26">
        <v>20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25.5">
      <c r="A51" s="27" t="s">
        <v>39</v>
      </c>
      <c r="E51" s="28" t="s">
        <v>128</v>
      </c>
    </row>
    <row r="52" spans="1:5" ht="12.75">
      <c r="A52" s="29" t="s">
        <v>41</v>
      </c>
      <c r="E52" s="30" t="s">
        <v>129</v>
      </c>
    </row>
    <row r="53" spans="1:5" ht="63.75">
      <c r="A53" t="s">
        <v>43</v>
      </c>
      <c r="E53" s="28" t="s">
        <v>108</v>
      </c>
    </row>
    <row r="54" spans="1:16" ht="12.75">
      <c r="A54" s="19" t="s">
        <v>35</v>
      </c>
      <c s="23" t="s">
        <v>130</v>
      </c>
      <c s="23" t="s">
        <v>131</v>
      </c>
      <c s="19" t="s">
        <v>44</v>
      </c>
      <c s="24" t="s">
        <v>132</v>
      </c>
      <c s="25" t="s">
        <v>119</v>
      </c>
      <c s="26">
        <v>71.8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63.75">
      <c r="A55" s="27" t="s">
        <v>39</v>
      </c>
      <c r="E55" s="28" t="s">
        <v>133</v>
      </c>
    </row>
    <row r="56" spans="1:5" ht="38.25">
      <c r="A56" s="29" t="s">
        <v>41</v>
      </c>
      <c r="E56" s="30" t="s">
        <v>134</v>
      </c>
    </row>
    <row r="57" spans="1:5" ht="63.75">
      <c r="A57" t="s">
        <v>43</v>
      </c>
      <c r="E57" s="28" t="s">
        <v>108</v>
      </c>
    </row>
    <row r="58" spans="1:16" ht="12.75">
      <c r="A58" s="19" t="s">
        <v>35</v>
      </c>
      <c s="23" t="s">
        <v>135</v>
      </c>
      <c s="23" t="s">
        <v>136</v>
      </c>
      <c s="19" t="s">
        <v>44</v>
      </c>
      <c s="24" t="s">
        <v>137</v>
      </c>
      <c s="25" t="s">
        <v>119</v>
      </c>
      <c s="26">
        <v>63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63.75">
      <c r="A59" s="27" t="s">
        <v>39</v>
      </c>
      <c r="E59" s="28" t="s">
        <v>138</v>
      </c>
    </row>
    <row r="60" spans="1:5" ht="12.75">
      <c r="A60" s="29" t="s">
        <v>41</v>
      </c>
      <c r="E60" s="30" t="s">
        <v>139</v>
      </c>
    </row>
    <row r="61" spans="1:5" ht="63.75">
      <c r="A61" t="s">
        <v>43</v>
      </c>
      <c r="E61" s="28" t="s">
        <v>108</v>
      </c>
    </row>
    <row r="62" spans="1:16" ht="12.75">
      <c r="A62" s="19" t="s">
        <v>35</v>
      </c>
      <c s="23" t="s">
        <v>140</v>
      </c>
      <c s="23" t="s">
        <v>141</v>
      </c>
      <c s="19" t="s">
        <v>19</v>
      </c>
      <c s="24" t="s">
        <v>142</v>
      </c>
      <c s="25" t="s">
        <v>105</v>
      </c>
      <c s="26">
        <v>934.35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38.25">
      <c r="A63" s="27" t="s">
        <v>39</v>
      </c>
      <c r="E63" s="28" t="s">
        <v>143</v>
      </c>
    </row>
    <row r="64" spans="1:5" ht="38.25">
      <c r="A64" s="29" t="s">
        <v>41</v>
      </c>
      <c r="E64" s="30" t="s">
        <v>144</v>
      </c>
    </row>
    <row r="65" spans="1:5" ht="63.75">
      <c r="A65" t="s">
        <v>43</v>
      </c>
      <c r="E65" s="28" t="s">
        <v>108</v>
      </c>
    </row>
    <row r="66" spans="1:16" ht="12.75">
      <c r="A66" s="19" t="s">
        <v>35</v>
      </c>
      <c s="23" t="s">
        <v>145</v>
      </c>
      <c s="23" t="s">
        <v>141</v>
      </c>
      <c s="19" t="s">
        <v>12</v>
      </c>
      <c s="24" t="s">
        <v>142</v>
      </c>
      <c s="25" t="s">
        <v>105</v>
      </c>
      <c s="26">
        <v>13.34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63.75">
      <c r="A67" s="27" t="s">
        <v>39</v>
      </c>
      <c r="E67" s="28" t="s">
        <v>146</v>
      </c>
    </row>
    <row r="68" spans="1:5" ht="25.5">
      <c r="A68" s="29" t="s">
        <v>41</v>
      </c>
      <c r="E68" s="30" t="s">
        <v>147</v>
      </c>
    </row>
    <row r="69" spans="1:5" ht="63.75">
      <c r="A69" t="s">
        <v>43</v>
      </c>
      <c r="E69" s="28" t="s">
        <v>108</v>
      </c>
    </row>
    <row r="70" spans="1:16" ht="12.75">
      <c r="A70" s="19" t="s">
        <v>35</v>
      </c>
      <c s="23" t="s">
        <v>148</v>
      </c>
      <c s="23" t="s">
        <v>149</v>
      </c>
      <c s="19" t="s">
        <v>44</v>
      </c>
      <c s="24" t="s">
        <v>150</v>
      </c>
      <c s="25" t="s">
        <v>105</v>
      </c>
      <c s="26">
        <v>414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51">
      <c r="A71" s="27" t="s">
        <v>39</v>
      </c>
      <c r="E71" s="28" t="s">
        <v>151</v>
      </c>
    </row>
    <row r="72" spans="1:5" ht="38.25">
      <c r="A72" s="29" t="s">
        <v>41</v>
      </c>
      <c r="E72" s="30" t="s">
        <v>152</v>
      </c>
    </row>
    <row r="73" spans="1:5" ht="382.5">
      <c r="A73" t="s">
        <v>43</v>
      </c>
      <c r="E73" s="28" t="s">
        <v>153</v>
      </c>
    </row>
    <row r="74" spans="1:16" ht="12.75">
      <c r="A74" s="19" t="s">
        <v>35</v>
      </c>
      <c s="23" t="s">
        <v>154</v>
      </c>
      <c s="23" t="s">
        <v>155</v>
      </c>
      <c s="19" t="s">
        <v>44</v>
      </c>
      <c s="24" t="s">
        <v>156</v>
      </c>
      <c s="25" t="s">
        <v>105</v>
      </c>
      <c s="26">
        <v>6.75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25.5">
      <c r="A75" s="27" t="s">
        <v>39</v>
      </c>
      <c r="E75" s="28" t="s">
        <v>157</v>
      </c>
    </row>
    <row r="76" spans="1:5" ht="38.25">
      <c r="A76" s="29" t="s">
        <v>41</v>
      </c>
      <c r="E76" s="30" t="s">
        <v>158</v>
      </c>
    </row>
    <row r="77" spans="1:5" ht="344.25">
      <c r="A77" t="s">
        <v>43</v>
      </c>
      <c r="E77" s="28" t="s">
        <v>159</v>
      </c>
    </row>
    <row r="78" spans="1:16" ht="12.75">
      <c r="A78" s="19" t="s">
        <v>35</v>
      </c>
      <c s="23" t="s">
        <v>160</v>
      </c>
      <c s="23" t="s">
        <v>161</v>
      </c>
      <c s="19" t="s">
        <v>44</v>
      </c>
      <c s="24" t="s">
        <v>162</v>
      </c>
      <c s="25" t="s">
        <v>105</v>
      </c>
      <c s="26">
        <v>527.65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12.75">
      <c r="A79" s="27" t="s">
        <v>39</v>
      </c>
      <c r="E79" s="28" t="s">
        <v>163</v>
      </c>
    </row>
    <row r="80" spans="1:5" ht="51">
      <c r="A80" s="29" t="s">
        <v>41</v>
      </c>
      <c r="E80" s="30" t="s">
        <v>164</v>
      </c>
    </row>
    <row r="81" spans="1:5" ht="191.25">
      <c r="A81" t="s">
        <v>43</v>
      </c>
      <c r="E81" s="28" t="s">
        <v>165</v>
      </c>
    </row>
    <row r="82" spans="1:16" ht="12.75">
      <c r="A82" s="19" t="s">
        <v>35</v>
      </c>
      <c s="23" t="s">
        <v>166</v>
      </c>
      <c s="23" t="s">
        <v>167</v>
      </c>
      <c s="19" t="s">
        <v>44</v>
      </c>
      <c s="24" t="s">
        <v>168</v>
      </c>
      <c s="25" t="s">
        <v>105</v>
      </c>
      <c s="26">
        <v>167.13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25.5">
      <c r="A83" s="27" t="s">
        <v>39</v>
      </c>
      <c r="E83" s="28" t="s">
        <v>169</v>
      </c>
    </row>
    <row r="84" spans="1:5" ht="51">
      <c r="A84" s="29" t="s">
        <v>41</v>
      </c>
      <c r="E84" s="30" t="s">
        <v>170</v>
      </c>
    </row>
    <row r="85" spans="1:5" ht="242.25">
      <c r="A85" t="s">
        <v>43</v>
      </c>
      <c r="E85" s="28" t="s">
        <v>171</v>
      </c>
    </row>
    <row r="86" spans="1:16" ht="12.75">
      <c r="A86" s="19" t="s">
        <v>35</v>
      </c>
      <c s="23" t="s">
        <v>172</v>
      </c>
      <c s="23" t="s">
        <v>173</v>
      </c>
      <c s="19" t="s">
        <v>44</v>
      </c>
      <c s="24" t="s">
        <v>174</v>
      </c>
      <c s="25" t="s">
        <v>99</v>
      </c>
      <c s="26">
        <v>1069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12.75">
      <c r="A87" s="27" t="s">
        <v>39</v>
      </c>
      <c r="E87" s="28" t="s">
        <v>175</v>
      </c>
    </row>
    <row r="88" spans="1:5" ht="12.75">
      <c r="A88" s="29" t="s">
        <v>41</v>
      </c>
      <c r="E88" s="30" t="s">
        <v>101</v>
      </c>
    </row>
    <row r="89" spans="1:5" ht="25.5">
      <c r="A89" t="s">
        <v>43</v>
      </c>
      <c r="E89" s="28" t="s">
        <v>176</v>
      </c>
    </row>
    <row r="90" spans="1:16" ht="12.75">
      <c r="A90" s="19" t="s">
        <v>35</v>
      </c>
      <c s="23" t="s">
        <v>177</v>
      </c>
      <c s="23" t="s">
        <v>178</v>
      </c>
      <c s="19" t="s">
        <v>44</v>
      </c>
      <c s="24" t="s">
        <v>179</v>
      </c>
      <c s="25" t="s">
        <v>105</v>
      </c>
      <c s="26">
        <v>10.69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12.75">
      <c r="A91" s="27" t="s">
        <v>39</v>
      </c>
      <c r="E91" s="28" t="s">
        <v>180</v>
      </c>
    </row>
    <row r="92" spans="1:5" ht="12.75">
      <c r="A92" s="29" t="s">
        <v>41</v>
      </c>
      <c r="E92" s="30" t="s">
        <v>181</v>
      </c>
    </row>
    <row r="93" spans="1:5" ht="38.25">
      <c r="A93" t="s">
        <v>43</v>
      </c>
      <c r="E93" s="28" t="s">
        <v>182</v>
      </c>
    </row>
    <row r="94" spans="1:18" ht="12.75" customHeight="1">
      <c r="A94" s="5" t="s">
        <v>33</v>
      </c>
      <c s="5"/>
      <c s="34" t="s">
        <v>25</v>
      </c>
      <c s="5"/>
      <c s="21" t="s">
        <v>183</v>
      </c>
      <c s="5"/>
      <c s="5"/>
      <c s="5"/>
      <c s="35">
        <f>0+Q94</f>
      </c>
      <c r="O94">
        <f>0+R94</f>
      </c>
      <c r="Q94">
        <f>0+I95+I99+I103+I107+I111+I115+I119+I123+I127+I131+I135+I139+I143+I147+I151+I155+I159+I163+I167+I171+I175+I179+I183+I187+I191+I195+I199</f>
      </c>
      <c>
        <f>0+O95+O99+O103+O107+O111+O115+O119+O123+O127+O131+O135+O139+O143+O147+O151+O155+O159+O163+O167+O171+O175+O179+O183+O187+O191+O195+O199</f>
      </c>
    </row>
    <row r="95" spans="1:16" ht="12.75">
      <c r="A95" s="19" t="s">
        <v>35</v>
      </c>
      <c s="23" t="s">
        <v>184</v>
      </c>
      <c s="23" t="s">
        <v>185</v>
      </c>
      <c s="19" t="s">
        <v>44</v>
      </c>
      <c s="24" t="s">
        <v>186</v>
      </c>
      <c s="25" t="s">
        <v>105</v>
      </c>
      <c s="26">
        <v>53.67</v>
      </c>
      <c s="26">
        <v>0</v>
      </c>
      <c s="26">
        <f>ROUND(ROUND(H95,2)*ROUND(G95,2),2)</f>
      </c>
      <c r="O95">
        <f>(I95*21)/100</f>
      </c>
      <c t="s">
        <v>12</v>
      </c>
    </row>
    <row r="96" spans="1:5" ht="38.25">
      <c r="A96" s="27" t="s">
        <v>39</v>
      </c>
      <c r="E96" s="28" t="s">
        <v>187</v>
      </c>
    </row>
    <row r="97" spans="1:5" ht="12.75">
      <c r="A97" s="29" t="s">
        <v>41</v>
      </c>
      <c r="E97" s="30" t="s">
        <v>188</v>
      </c>
    </row>
    <row r="98" spans="1:5" ht="51">
      <c r="A98" t="s">
        <v>43</v>
      </c>
      <c r="E98" s="28" t="s">
        <v>189</v>
      </c>
    </row>
    <row r="99" spans="1:16" ht="12.75">
      <c r="A99" s="19" t="s">
        <v>35</v>
      </c>
      <c s="23" t="s">
        <v>190</v>
      </c>
      <c s="23" t="s">
        <v>191</v>
      </c>
      <c s="19" t="s">
        <v>44</v>
      </c>
      <c s="24" t="s">
        <v>192</v>
      </c>
      <c s="25" t="s">
        <v>105</v>
      </c>
      <c s="26">
        <v>10.04</v>
      </c>
      <c s="26">
        <v>0</v>
      </c>
      <c s="26">
        <f>ROUND(ROUND(H99,2)*ROUND(G99,2),2)</f>
      </c>
      <c r="O99">
        <f>(I99*21)/100</f>
      </c>
      <c t="s">
        <v>12</v>
      </c>
    </row>
    <row r="100" spans="1:5" ht="12.75">
      <c r="A100" s="27" t="s">
        <v>39</v>
      </c>
      <c r="E100" s="28" t="s">
        <v>193</v>
      </c>
    </row>
    <row r="101" spans="1:5" ht="12.75">
      <c r="A101" s="29" t="s">
        <v>41</v>
      </c>
      <c r="E101" s="30" t="s">
        <v>194</v>
      </c>
    </row>
    <row r="102" spans="1:5" ht="102">
      <c r="A102" t="s">
        <v>43</v>
      </c>
      <c r="E102" s="28" t="s">
        <v>195</v>
      </c>
    </row>
    <row r="103" spans="1:16" ht="12.75">
      <c r="A103" s="19" t="s">
        <v>35</v>
      </c>
      <c s="23" t="s">
        <v>196</v>
      </c>
      <c s="23" t="s">
        <v>197</v>
      </c>
      <c s="19" t="s">
        <v>19</v>
      </c>
      <c s="24" t="s">
        <v>198</v>
      </c>
      <c s="25" t="s">
        <v>99</v>
      </c>
      <c s="26">
        <v>5704.14</v>
      </c>
      <c s="26">
        <v>0</v>
      </c>
      <c s="26">
        <f>ROUND(ROUND(H103,2)*ROUND(G103,2),2)</f>
      </c>
      <c r="O103">
        <f>(I103*21)/100</f>
      </c>
      <c t="s">
        <v>12</v>
      </c>
    </row>
    <row r="104" spans="1:5" ht="12.75">
      <c r="A104" s="27" t="s">
        <v>39</v>
      </c>
      <c r="E104" s="28" t="s">
        <v>199</v>
      </c>
    </row>
    <row r="105" spans="1:5" ht="38.25">
      <c r="A105" s="29" t="s">
        <v>41</v>
      </c>
      <c r="E105" s="30" t="s">
        <v>200</v>
      </c>
    </row>
    <row r="106" spans="1:5" ht="51">
      <c r="A106" t="s">
        <v>43</v>
      </c>
      <c r="E106" s="28" t="s">
        <v>201</v>
      </c>
    </row>
    <row r="107" spans="1:16" ht="12.75">
      <c r="A107" s="19" t="s">
        <v>35</v>
      </c>
      <c s="23" t="s">
        <v>202</v>
      </c>
      <c s="23" t="s">
        <v>197</v>
      </c>
      <c s="19" t="s">
        <v>12</v>
      </c>
      <c s="24" t="s">
        <v>198</v>
      </c>
      <c s="25" t="s">
        <v>99</v>
      </c>
      <c s="26">
        <v>564.96</v>
      </c>
      <c s="26">
        <v>0</v>
      </c>
      <c s="26">
        <f>ROUND(ROUND(H107,2)*ROUND(G107,2),2)</f>
      </c>
      <c r="O107">
        <f>(I107*21)/100</f>
      </c>
      <c t="s">
        <v>12</v>
      </c>
    </row>
    <row r="108" spans="1:5" ht="12.75">
      <c r="A108" s="27" t="s">
        <v>39</v>
      </c>
      <c r="E108" s="28" t="s">
        <v>199</v>
      </c>
    </row>
    <row r="109" spans="1:5" ht="12.75">
      <c r="A109" s="29" t="s">
        <v>41</v>
      </c>
      <c r="E109" s="30" t="s">
        <v>203</v>
      </c>
    </row>
    <row r="110" spans="1:5" ht="51">
      <c r="A110" t="s">
        <v>43</v>
      </c>
      <c r="E110" s="28" t="s">
        <v>201</v>
      </c>
    </row>
    <row r="111" spans="1:16" ht="12.75">
      <c r="A111" s="19" t="s">
        <v>35</v>
      </c>
      <c s="23" t="s">
        <v>204</v>
      </c>
      <c s="23" t="s">
        <v>205</v>
      </c>
      <c s="19" t="s">
        <v>44</v>
      </c>
      <c s="24" t="s">
        <v>206</v>
      </c>
      <c s="25" t="s">
        <v>99</v>
      </c>
      <c s="26">
        <v>3596.76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39</v>
      </c>
      <c r="E112" s="28" t="s">
        <v>199</v>
      </c>
    </row>
    <row r="113" spans="1:5" ht="12.75">
      <c r="A113" s="29" t="s">
        <v>41</v>
      </c>
      <c r="E113" s="30" t="s">
        <v>207</v>
      </c>
    </row>
    <row r="114" spans="1:5" ht="51">
      <c r="A114" t="s">
        <v>43</v>
      </c>
      <c r="E114" s="28" t="s">
        <v>201</v>
      </c>
    </row>
    <row r="115" spans="1:16" ht="12.75">
      <c r="A115" s="19" t="s">
        <v>35</v>
      </c>
      <c s="23" t="s">
        <v>208</v>
      </c>
      <c s="23" t="s">
        <v>209</v>
      </c>
      <c s="19" t="s">
        <v>19</v>
      </c>
      <c s="24" t="s">
        <v>210</v>
      </c>
      <c s="25" t="s">
        <v>99</v>
      </c>
      <c s="26">
        <v>5870.28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39</v>
      </c>
      <c r="E116" s="28" t="s">
        <v>211</v>
      </c>
    </row>
    <row r="117" spans="1:5" ht="38.25">
      <c r="A117" s="29" t="s">
        <v>41</v>
      </c>
      <c r="E117" s="30" t="s">
        <v>212</v>
      </c>
    </row>
    <row r="118" spans="1:5" ht="51">
      <c r="A118" t="s">
        <v>43</v>
      </c>
      <c r="E118" s="28" t="s">
        <v>201</v>
      </c>
    </row>
    <row r="119" spans="1:16" ht="12.75">
      <c r="A119" s="19" t="s">
        <v>35</v>
      </c>
      <c s="23" t="s">
        <v>213</v>
      </c>
      <c s="23" t="s">
        <v>209</v>
      </c>
      <c s="19" t="s">
        <v>12</v>
      </c>
      <c s="24" t="s">
        <v>210</v>
      </c>
      <c s="25" t="s">
        <v>99</v>
      </c>
      <c s="26">
        <v>581.41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39</v>
      </c>
      <c r="E120" s="28" t="s">
        <v>211</v>
      </c>
    </row>
    <row r="121" spans="1:5" ht="12.75">
      <c r="A121" s="29" t="s">
        <v>41</v>
      </c>
      <c r="E121" s="30" t="s">
        <v>214</v>
      </c>
    </row>
    <row r="122" spans="1:5" ht="51">
      <c r="A122" t="s">
        <v>43</v>
      </c>
      <c r="E122" s="28" t="s">
        <v>201</v>
      </c>
    </row>
    <row r="123" spans="1:16" ht="12.75">
      <c r="A123" s="19" t="s">
        <v>35</v>
      </c>
      <c s="23" t="s">
        <v>215</v>
      </c>
      <c s="23" t="s">
        <v>216</v>
      </c>
      <c s="19" t="s">
        <v>44</v>
      </c>
      <c s="24" t="s">
        <v>217</v>
      </c>
      <c s="25" t="s">
        <v>99</v>
      </c>
      <c s="26">
        <v>3701.52</v>
      </c>
      <c s="26">
        <v>0</v>
      </c>
      <c s="26">
        <f>ROUND(ROUND(H123,2)*ROUND(G123,2),2)</f>
      </c>
      <c r="O123">
        <f>(I123*21)/100</f>
      </c>
      <c t="s">
        <v>12</v>
      </c>
    </row>
    <row r="124" spans="1:5" ht="12.75">
      <c r="A124" s="27" t="s">
        <v>39</v>
      </c>
      <c r="E124" s="28" t="s">
        <v>211</v>
      </c>
    </row>
    <row r="125" spans="1:5" ht="12.75">
      <c r="A125" s="29" t="s">
        <v>41</v>
      </c>
      <c r="E125" s="30" t="s">
        <v>218</v>
      </c>
    </row>
    <row r="126" spans="1:5" ht="51">
      <c r="A126" t="s">
        <v>43</v>
      </c>
      <c r="E126" s="28" t="s">
        <v>201</v>
      </c>
    </row>
    <row r="127" spans="1:16" ht="12.75">
      <c r="A127" s="19" t="s">
        <v>35</v>
      </c>
      <c s="23" t="s">
        <v>219</v>
      </c>
      <c s="23" t="s">
        <v>220</v>
      </c>
      <c s="19" t="s">
        <v>44</v>
      </c>
      <c s="24" t="s">
        <v>221</v>
      </c>
      <c s="25" t="s">
        <v>105</v>
      </c>
      <c s="26">
        <v>6.56</v>
      </c>
      <c s="26">
        <v>0</v>
      </c>
      <c s="26">
        <f>ROUND(ROUND(H127,2)*ROUND(G127,2),2)</f>
      </c>
      <c r="O127">
        <f>(I127*21)/100</f>
      </c>
      <c t="s">
        <v>12</v>
      </c>
    </row>
    <row r="128" spans="1:5" ht="25.5">
      <c r="A128" s="27" t="s">
        <v>39</v>
      </c>
      <c r="E128" s="28" t="s">
        <v>222</v>
      </c>
    </row>
    <row r="129" spans="1:5" ht="12.75">
      <c r="A129" s="29" t="s">
        <v>41</v>
      </c>
      <c r="E129" s="30" t="s">
        <v>223</v>
      </c>
    </row>
    <row r="130" spans="1:5" ht="140.25">
      <c r="A130" t="s">
        <v>43</v>
      </c>
      <c r="E130" s="28" t="s">
        <v>224</v>
      </c>
    </row>
    <row r="131" spans="1:16" ht="12.75">
      <c r="A131" s="19" t="s">
        <v>35</v>
      </c>
      <c s="23" t="s">
        <v>225</v>
      </c>
      <c s="23" t="s">
        <v>226</v>
      </c>
      <c s="19" t="s">
        <v>19</v>
      </c>
      <c s="24" t="s">
        <v>227</v>
      </c>
      <c s="25" t="s">
        <v>105</v>
      </c>
      <c s="26">
        <v>112.12</v>
      </c>
      <c s="26">
        <v>0</v>
      </c>
      <c s="26">
        <f>ROUND(ROUND(H131,2)*ROUND(G131,2),2)</f>
      </c>
      <c r="O131">
        <f>(I131*21)/100</f>
      </c>
      <c t="s">
        <v>12</v>
      </c>
    </row>
    <row r="132" spans="1:5" ht="25.5">
      <c r="A132" s="27" t="s">
        <v>39</v>
      </c>
      <c r="E132" s="28" t="s">
        <v>228</v>
      </c>
    </row>
    <row r="133" spans="1:5" ht="12.75">
      <c r="A133" s="29" t="s">
        <v>41</v>
      </c>
      <c r="E133" s="30" t="s">
        <v>229</v>
      </c>
    </row>
    <row r="134" spans="1:5" ht="140.25">
      <c r="A134" t="s">
        <v>43</v>
      </c>
      <c r="E134" s="28" t="s">
        <v>224</v>
      </c>
    </row>
    <row r="135" spans="1:16" ht="12.75">
      <c r="A135" s="19" t="s">
        <v>35</v>
      </c>
      <c s="23" t="s">
        <v>230</v>
      </c>
      <c s="23" t="s">
        <v>226</v>
      </c>
      <c s="19" t="s">
        <v>12</v>
      </c>
      <c s="24" t="s">
        <v>227</v>
      </c>
      <c s="25" t="s">
        <v>105</v>
      </c>
      <c s="26">
        <v>109.4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25.5">
      <c r="A136" s="27" t="s">
        <v>39</v>
      </c>
      <c r="E136" s="28" t="s">
        <v>231</v>
      </c>
    </row>
    <row r="137" spans="1:5" ht="12.75">
      <c r="A137" s="29" t="s">
        <v>41</v>
      </c>
      <c r="E137" s="30" t="s">
        <v>232</v>
      </c>
    </row>
    <row r="138" spans="1:5" ht="140.25">
      <c r="A138" t="s">
        <v>43</v>
      </c>
      <c r="E138" s="28" t="s">
        <v>224</v>
      </c>
    </row>
    <row r="139" spans="1:16" ht="12.75">
      <c r="A139" s="19" t="s">
        <v>35</v>
      </c>
      <c s="23" t="s">
        <v>233</v>
      </c>
      <c s="23" t="s">
        <v>226</v>
      </c>
      <c s="19" t="s">
        <v>13</v>
      </c>
      <c s="24" t="s">
        <v>227</v>
      </c>
      <c s="25" t="s">
        <v>105</v>
      </c>
      <c s="26">
        <v>21.94</v>
      </c>
      <c s="26">
        <v>0</v>
      </c>
      <c s="26">
        <f>ROUND(ROUND(H139,2)*ROUND(G139,2),2)</f>
      </c>
      <c r="O139">
        <f>(I139*21)/100</f>
      </c>
      <c t="s">
        <v>12</v>
      </c>
    </row>
    <row r="140" spans="1:5" ht="25.5">
      <c r="A140" s="27" t="s">
        <v>39</v>
      </c>
      <c r="E140" s="28" t="s">
        <v>234</v>
      </c>
    </row>
    <row r="141" spans="1:5" ht="12.75">
      <c r="A141" s="29" t="s">
        <v>41</v>
      </c>
      <c r="E141" s="30" t="s">
        <v>235</v>
      </c>
    </row>
    <row r="142" spans="1:5" ht="140.25">
      <c r="A142" t="s">
        <v>43</v>
      </c>
      <c r="E142" s="28" t="s">
        <v>224</v>
      </c>
    </row>
    <row r="143" spans="1:16" ht="12.75">
      <c r="A143" s="19" t="s">
        <v>35</v>
      </c>
      <c s="23" t="s">
        <v>236</v>
      </c>
      <c s="23" t="s">
        <v>237</v>
      </c>
      <c s="19" t="s">
        <v>19</v>
      </c>
      <c s="24" t="s">
        <v>238</v>
      </c>
      <c s="25" t="s">
        <v>105</v>
      </c>
      <c s="26">
        <v>207.98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25.5">
      <c r="A144" s="27" t="s">
        <v>39</v>
      </c>
      <c r="E144" s="28" t="s">
        <v>239</v>
      </c>
    </row>
    <row r="145" spans="1:5" ht="12.75">
      <c r="A145" s="29" t="s">
        <v>41</v>
      </c>
      <c r="E145" s="30" t="s">
        <v>240</v>
      </c>
    </row>
    <row r="146" spans="1:5" ht="140.25">
      <c r="A146" t="s">
        <v>43</v>
      </c>
      <c r="E146" s="28" t="s">
        <v>224</v>
      </c>
    </row>
    <row r="147" spans="1:16" ht="12.75">
      <c r="A147" s="19" t="s">
        <v>35</v>
      </c>
      <c s="23" t="s">
        <v>241</v>
      </c>
      <c s="23" t="s">
        <v>237</v>
      </c>
      <c s="19" t="s">
        <v>12</v>
      </c>
      <c s="24" t="s">
        <v>238</v>
      </c>
      <c s="25" t="s">
        <v>105</v>
      </c>
      <c s="26">
        <v>202.94</v>
      </c>
      <c s="26">
        <v>0</v>
      </c>
      <c s="26">
        <f>ROUND(ROUND(H147,2)*ROUND(G147,2),2)</f>
      </c>
      <c r="O147">
        <f>(I147*21)/100</f>
      </c>
      <c t="s">
        <v>12</v>
      </c>
    </row>
    <row r="148" spans="1:5" ht="25.5">
      <c r="A148" s="27" t="s">
        <v>39</v>
      </c>
      <c r="E148" s="28" t="s">
        <v>242</v>
      </c>
    </row>
    <row r="149" spans="1:5" ht="12.75">
      <c r="A149" s="29" t="s">
        <v>41</v>
      </c>
      <c r="E149" s="30" t="s">
        <v>243</v>
      </c>
    </row>
    <row r="150" spans="1:5" ht="140.25">
      <c r="A150" t="s">
        <v>43</v>
      </c>
      <c r="E150" s="28" t="s">
        <v>224</v>
      </c>
    </row>
    <row r="151" spans="1:16" ht="12.75">
      <c r="A151" s="19" t="s">
        <v>35</v>
      </c>
      <c s="23" t="s">
        <v>244</v>
      </c>
      <c s="23" t="s">
        <v>237</v>
      </c>
      <c s="19" t="s">
        <v>13</v>
      </c>
      <c s="24" t="s">
        <v>238</v>
      </c>
      <c s="25" t="s">
        <v>105</v>
      </c>
      <c s="26">
        <v>33.9</v>
      </c>
      <c s="26">
        <v>0</v>
      </c>
      <c s="26">
        <f>ROUND(ROUND(H151,2)*ROUND(G151,2),2)</f>
      </c>
      <c r="O151">
        <f>(I151*21)/100</f>
      </c>
      <c t="s">
        <v>12</v>
      </c>
    </row>
    <row r="152" spans="1:5" ht="25.5">
      <c r="A152" s="27" t="s">
        <v>39</v>
      </c>
      <c r="E152" s="28" t="s">
        <v>245</v>
      </c>
    </row>
    <row r="153" spans="1:5" ht="12.75">
      <c r="A153" s="29" t="s">
        <v>41</v>
      </c>
      <c r="E153" s="30" t="s">
        <v>246</v>
      </c>
    </row>
    <row r="154" spans="1:5" ht="140.25">
      <c r="A154" t="s">
        <v>43</v>
      </c>
      <c r="E154" s="28" t="s">
        <v>224</v>
      </c>
    </row>
    <row r="155" spans="1:16" ht="12.75">
      <c r="A155" s="19" t="s">
        <v>35</v>
      </c>
      <c s="23" t="s">
        <v>247</v>
      </c>
      <c s="23" t="s">
        <v>248</v>
      </c>
      <c s="19" t="s">
        <v>44</v>
      </c>
      <c s="24" t="s">
        <v>249</v>
      </c>
      <c s="25" t="s">
        <v>105</v>
      </c>
      <c s="26">
        <v>259.11</v>
      </c>
      <c s="26">
        <v>0</v>
      </c>
      <c s="26">
        <f>ROUND(ROUND(H155,2)*ROUND(G155,2),2)</f>
      </c>
      <c r="O155">
        <f>(I155*21)/100</f>
      </c>
      <c t="s">
        <v>12</v>
      </c>
    </row>
    <row r="156" spans="1:5" ht="38.25">
      <c r="A156" s="27" t="s">
        <v>39</v>
      </c>
      <c r="E156" s="28" t="s">
        <v>250</v>
      </c>
    </row>
    <row r="157" spans="1:5" ht="12.75">
      <c r="A157" s="29" t="s">
        <v>41</v>
      </c>
      <c r="E157" s="30" t="s">
        <v>251</v>
      </c>
    </row>
    <row r="158" spans="1:5" ht="140.25">
      <c r="A158" t="s">
        <v>43</v>
      </c>
      <c r="E158" s="28" t="s">
        <v>224</v>
      </c>
    </row>
    <row r="159" spans="1:16" ht="12.75">
      <c r="A159" s="19" t="s">
        <v>35</v>
      </c>
      <c s="23" t="s">
        <v>252</v>
      </c>
      <c s="23" t="s">
        <v>253</v>
      </c>
      <c s="19" t="s">
        <v>44</v>
      </c>
      <c s="24" t="s">
        <v>254</v>
      </c>
      <c s="25" t="s">
        <v>105</v>
      </c>
      <c s="26">
        <v>13.34</v>
      </c>
      <c s="26">
        <v>0</v>
      </c>
      <c s="26">
        <f>ROUND(ROUND(H159,2)*ROUND(G159,2),2)</f>
      </c>
      <c r="O159">
        <f>(I159*21)/100</f>
      </c>
      <c t="s">
        <v>12</v>
      </c>
    </row>
    <row r="160" spans="1:5" ht="51">
      <c r="A160" s="27" t="s">
        <v>39</v>
      </c>
      <c r="E160" s="28" t="s">
        <v>255</v>
      </c>
    </row>
    <row r="161" spans="1:5" ht="25.5">
      <c r="A161" s="29" t="s">
        <v>41</v>
      </c>
      <c r="E161" s="30" t="s">
        <v>147</v>
      </c>
    </row>
    <row r="162" spans="1:5" ht="140.25">
      <c r="A162" t="s">
        <v>43</v>
      </c>
      <c r="E162" s="28" t="s">
        <v>224</v>
      </c>
    </row>
    <row r="163" spans="1:16" ht="12.75">
      <c r="A163" s="19" t="s">
        <v>35</v>
      </c>
      <c s="23" t="s">
        <v>256</v>
      </c>
      <c s="23" t="s">
        <v>257</v>
      </c>
      <c s="19" t="s">
        <v>44</v>
      </c>
      <c s="24" t="s">
        <v>258</v>
      </c>
      <c s="25" t="s">
        <v>105</v>
      </c>
      <c s="26">
        <v>139.68</v>
      </c>
      <c s="26">
        <v>0</v>
      </c>
      <c s="26">
        <f>ROUND(ROUND(H163,2)*ROUND(G163,2),2)</f>
      </c>
      <c r="O163">
        <f>(I163*21)/100</f>
      </c>
      <c t="s">
        <v>12</v>
      </c>
    </row>
    <row r="164" spans="1:5" ht="38.25">
      <c r="A164" s="27" t="s">
        <v>39</v>
      </c>
      <c r="E164" s="28" t="s">
        <v>259</v>
      </c>
    </row>
    <row r="165" spans="1:5" ht="12.75">
      <c r="A165" s="29" t="s">
        <v>41</v>
      </c>
      <c r="E165" s="30" t="s">
        <v>260</v>
      </c>
    </row>
    <row r="166" spans="1:5" ht="140.25">
      <c r="A166" t="s">
        <v>43</v>
      </c>
      <c r="E166" s="28" t="s">
        <v>224</v>
      </c>
    </row>
    <row r="167" spans="1:16" ht="12.75">
      <c r="A167" s="19" t="s">
        <v>35</v>
      </c>
      <c s="23" t="s">
        <v>261</v>
      </c>
      <c s="23" t="s">
        <v>262</v>
      </c>
      <c s="19" t="s">
        <v>44</v>
      </c>
      <c s="24" t="s">
        <v>263</v>
      </c>
      <c s="25" t="s">
        <v>99</v>
      </c>
      <c s="26">
        <v>3492</v>
      </c>
      <c s="26">
        <v>0</v>
      </c>
      <c s="26">
        <f>ROUND(ROUND(H167,2)*ROUND(G167,2),2)</f>
      </c>
      <c r="O167">
        <f>(I167*21)/100</f>
      </c>
      <c t="s">
        <v>12</v>
      </c>
    </row>
    <row r="168" spans="1:5" ht="12.75">
      <c r="A168" s="27" t="s">
        <v>39</v>
      </c>
      <c r="E168" s="28" t="s">
        <v>264</v>
      </c>
    </row>
    <row r="169" spans="1:5" ht="12.75">
      <c r="A169" s="29" t="s">
        <v>41</v>
      </c>
      <c r="E169" s="30" t="s">
        <v>265</v>
      </c>
    </row>
    <row r="170" spans="1:5" ht="25.5">
      <c r="A170" t="s">
        <v>43</v>
      </c>
      <c r="E170" s="28" t="s">
        <v>266</v>
      </c>
    </row>
    <row r="171" spans="1:16" ht="12.75">
      <c r="A171" s="19" t="s">
        <v>35</v>
      </c>
      <c s="23" t="s">
        <v>267</v>
      </c>
      <c s="23" t="s">
        <v>268</v>
      </c>
      <c s="19" t="s">
        <v>44</v>
      </c>
      <c s="24" t="s">
        <v>269</v>
      </c>
      <c s="25" t="s">
        <v>99</v>
      </c>
      <c s="26">
        <v>5.64</v>
      </c>
      <c s="26">
        <v>0</v>
      </c>
      <c s="26">
        <f>ROUND(ROUND(H171,2)*ROUND(G171,2),2)</f>
      </c>
      <c r="O171">
        <f>(I171*21)/100</f>
      </c>
      <c t="s">
        <v>12</v>
      </c>
    </row>
    <row r="172" spans="1:5" ht="38.25">
      <c r="A172" s="27" t="s">
        <v>39</v>
      </c>
      <c r="E172" s="28" t="s">
        <v>270</v>
      </c>
    </row>
    <row r="173" spans="1:5" ht="12.75">
      <c r="A173" s="29" t="s">
        <v>41</v>
      </c>
      <c r="E173" s="30" t="s">
        <v>271</v>
      </c>
    </row>
    <row r="174" spans="1:5" ht="153">
      <c r="A174" t="s">
        <v>43</v>
      </c>
      <c r="E174" s="28" t="s">
        <v>272</v>
      </c>
    </row>
    <row r="175" spans="1:16" ht="12.75">
      <c r="A175" s="19" t="s">
        <v>35</v>
      </c>
      <c s="23" t="s">
        <v>273</v>
      </c>
      <c s="23" t="s">
        <v>274</v>
      </c>
      <c s="19" t="s">
        <v>44</v>
      </c>
      <c s="24" t="s">
        <v>275</v>
      </c>
      <c s="25" t="s">
        <v>99</v>
      </c>
      <c s="26">
        <v>89.25</v>
      </c>
      <c s="26">
        <v>0</v>
      </c>
      <c s="26">
        <f>ROUND(ROUND(H175,2)*ROUND(G175,2),2)</f>
      </c>
      <c r="O175">
        <f>(I175*21)/100</f>
      </c>
      <c t="s">
        <v>12</v>
      </c>
    </row>
    <row r="176" spans="1:5" ht="38.25">
      <c r="A176" s="27" t="s">
        <v>39</v>
      </c>
      <c r="E176" s="28" t="s">
        <v>276</v>
      </c>
    </row>
    <row r="177" spans="1:5" ht="12.75">
      <c r="A177" s="29" t="s">
        <v>41</v>
      </c>
      <c r="E177" s="30" t="s">
        <v>277</v>
      </c>
    </row>
    <row r="178" spans="1:5" ht="153">
      <c r="A178" t="s">
        <v>43</v>
      </c>
      <c r="E178" s="28" t="s">
        <v>272</v>
      </c>
    </row>
    <row r="179" spans="1:16" ht="12.75">
      <c r="A179" s="19" t="s">
        <v>35</v>
      </c>
      <c s="23" t="s">
        <v>278</v>
      </c>
      <c s="23" t="s">
        <v>279</v>
      </c>
      <c s="19" t="s">
        <v>19</v>
      </c>
      <c s="24" t="s">
        <v>280</v>
      </c>
      <c s="25" t="s">
        <v>99</v>
      </c>
      <c s="26">
        <v>6.44</v>
      </c>
      <c s="26">
        <v>0</v>
      </c>
      <c s="26">
        <f>ROUND(ROUND(H179,2)*ROUND(G179,2),2)</f>
      </c>
      <c r="O179">
        <f>(I179*21)/100</f>
      </c>
      <c t="s">
        <v>12</v>
      </c>
    </row>
    <row r="180" spans="1:5" ht="38.25">
      <c r="A180" s="27" t="s">
        <v>39</v>
      </c>
      <c r="E180" s="28" t="s">
        <v>281</v>
      </c>
    </row>
    <row r="181" spans="1:5" ht="12.75">
      <c r="A181" s="29" t="s">
        <v>41</v>
      </c>
      <c r="E181" s="30" t="s">
        <v>282</v>
      </c>
    </row>
    <row r="182" spans="1:5" ht="153">
      <c r="A182" t="s">
        <v>43</v>
      </c>
      <c r="E182" s="28" t="s">
        <v>272</v>
      </c>
    </row>
    <row r="183" spans="1:16" ht="25.5">
      <c r="A183" s="19" t="s">
        <v>35</v>
      </c>
      <c s="23" t="s">
        <v>283</v>
      </c>
      <c s="23" t="s">
        <v>284</v>
      </c>
      <c s="19" t="s">
        <v>44</v>
      </c>
      <c s="24" t="s">
        <v>285</v>
      </c>
      <c s="25" t="s">
        <v>99</v>
      </c>
      <c s="26">
        <v>104.3</v>
      </c>
      <c s="26">
        <v>0</v>
      </c>
      <c s="26">
        <f>ROUND(ROUND(H183,2)*ROUND(G183,2),2)</f>
      </c>
      <c r="O183">
        <f>(I183*21)/100</f>
      </c>
      <c t="s">
        <v>12</v>
      </c>
    </row>
    <row r="184" spans="1:5" ht="25.5">
      <c r="A184" s="27" t="s">
        <v>39</v>
      </c>
      <c r="E184" s="28" t="s">
        <v>286</v>
      </c>
    </row>
    <row r="185" spans="1:5" ht="51">
      <c r="A185" s="29" t="s">
        <v>41</v>
      </c>
      <c r="E185" s="30" t="s">
        <v>287</v>
      </c>
    </row>
    <row r="186" spans="1:5" ht="153">
      <c r="A186" t="s">
        <v>43</v>
      </c>
      <c r="E186" s="28" t="s">
        <v>272</v>
      </c>
    </row>
    <row r="187" spans="1:16" ht="12.75">
      <c r="A187" s="19" t="s">
        <v>35</v>
      </c>
      <c s="23" t="s">
        <v>288</v>
      </c>
      <c s="23" t="s">
        <v>289</v>
      </c>
      <c s="19" t="s">
        <v>44</v>
      </c>
      <c s="24" t="s">
        <v>290</v>
      </c>
      <c s="25" t="s">
        <v>99</v>
      </c>
      <c s="26">
        <v>177</v>
      </c>
      <c s="26">
        <v>0</v>
      </c>
      <c s="26">
        <f>ROUND(ROUND(H187,2)*ROUND(G187,2),2)</f>
      </c>
      <c r="O187">
        <f>(I187*21)/100</f>
      </c>
      <c t="s">
        <v>12</v>
      </c>
    </row>
    <row r="188" spans="1:5" ht="25.5">
      <c r="A188" s="27" t="s">
        <v>39</v>
      </c>
      <c r="E188" s="28" t="s">
        <v>291</v>
      </c>
    </row>
    <row r="189" spans="1:5" ht="38.25">
      <c r="A189" s="29" t="s">
        <v>41</v>
      </c>
      <c r="E189" s="30" t="s">
        <v>292</v>
      </c>
    </row>
    <row r="190" spans="1:5" ht="89.25">
      <c r="A190" t="s">
        <v>43</v>
      </c>
      <c r="E190" s="28" t="s">
        <v>293</v>
      </c>
    </row>
    <row r="191" spans="1:16" ht="12.75">
      <c r="A191" s="19" t="s">
        <v>35</v>
      </c>
      <c s="23" t="s">
        <v>294</v>
      </c>
      <c s="23" t="s">
        <v>295</v>
      </c>
      <c s="19" t="s">
        <v>44</v>
      </c>
      <c s="24" t="s">
        <v>296</v>
      </c>
      <c s="25" t="s">
        <v>99</v>
      </c>
      <c s="26">
        <v>37.6</v>
      </c>
      <c s="26">
        <v>0</v>
      </c>
      <c s="26">
        <f>ROUND(ROUND(H191,2)*ROUND(G191,2),2)</f>
      </c>
      <c r="O191">
        <f>(I191*21)/100</f>
      </c>
      <c t="s">
        <v>12</v>
      </c>
    </row>
    <row r="192" spans="1:5" ht="12.75">
      <c r="A192" s="27" t="s">
        <v>39</v>
      </c>
      <c r="E192" s="28" t="s">
        <v>297</v>
      </c>
    </row>
    <row r="193" spans="1:5" ht="12.75">
      <c r="A193" s="29" t="s">
        <v>41</v>
      </c>
      <c r="E193" s="30" t="s">
        <v>298</v>
      </c>
    </row>
    <row r="194" spans="1:5" ht="89.25">
      <c r="A194" t="s">
        <v>43</v>
      </c>
      <c r="E194" s="28" t="s">
        <v>293</v>
      </c>
    </row>
    <row r="195" spans="1:16" ht="12.75">
      <c r="A195" s="19" t="s">
        <v>35</v>
      </c>
      <c s="23" t="s">
        <v>299</v>
      </c>
      <c s="23" t="s">
        <v>300</v>
      </c>
      <c s="19" t="s">
        <v>44</v>
      </c>
      <c s="24" t="s">
        <v>301</v>
      </c>
      <c s="25" t="s">
        <v>99</v>
      </c>
      <c s="26">
        <v>42.9</v>
      </c>
      <c s="26">
        <v>0</v>
      </c>
      <c s="26">
        <f>ROUND(ROUND(H195,2)*ROUND(G195,2),2)</f>
      </c>
      <c r="O195">
        <f>(I195*21)/100</f>
      </c>
      <c t="s">
        <v>12</v>
      </c>
    </row>
    <row r="196" spans="1:5" ht="12.75">
      <c r="A196" s="27" t="s">
        <v>39</v>
      </c>
      <c r="E196" s="28" t="s">
        <v>297</v>
      </c>
    </row>
    <row r="197" spans="1:5" ht="12.75">
      <c r="A197" s="29" t="s">
        <v>41</v>
      </c>
      <c r="E197" s="30" t="s">
        <v>302</v>
      </c>
    </row>
    <row r="198" spans="1:5" ht="89.25">
      <c r="A198" t="s">
        <v>43</v>
      </c>
      <c r="E198" s="28" t="s">
        <v>293</v>
      </c>
    </row>
    <row r="199" spans="1:16" ht="12.75">
      <c r="A199" s="19" t="s">
        <v>35</v>
      </c>
      <c s="23" t="s">
        <v>303</v>
      </c>
      <c s="23" t="s">
        <v>300</v>
      </c>
      <c s="19" t="s">
        <v>12</v>
      </c>
      <c s="24" t="s">
        <v>301</v>
      </c>
      <c s="25" t="s">
        <v>99</v>
      </c>
      <c s="26">
        <v>1785</v>
      </c>
      <c s="26">
        <v>0</v>
      </c>
      <c s="26">
        <f>ROUND(ROUND(H199,2)*ROUND(G199,2),2)</f>
      </c>
      <c r="O199">
        <f>(I199*21)/100</f>
      </c>
      <c t="s">
        <v>12</v>
      </c>
    </row>
    <row r="200" spans="1:5" ht="12.75">
      <c r="A200" s="27" t="s">
        <v>39</v>
      </c>
      <c r="E200" s="28" t="s">
        <v>304</v>
      </c>
    </row>
    <row r="201" spans="1:5" ht="12.75">
      <c r="A201" s="29" t="s">
        <v>41</v>
      </c>
      <c r="E201" s="30" t="s">
        <v>305</v>
      </c>
    </row>
    <row r="202" spans="1:5" ht="89.25">
      <c r="A202" t="s">
        <v>43</v>
      </c>
      <c r="E202" s="28" t="s">
        <v>293</v>
      </c>
    </row>
    <row r="203" spans="1:18" ht="12.75" customHeight="1">
      <c r="A203" s="5" t="s">
        <v>33</v>
      </c>
      <c s="5"/>
      <c s="34" t="s">
        <v>66</v>
      </c>
      <c s="5"/>
      <c s="21" t="s">
        <v>306</v>
      </c>
      <c s="5"/>
      <c s="5"/>
      <c s="5"/>
      <c s="35">
        <f>0+Q203</f>
      </c>
      <c r="O203">
        <f>0+R203</f>
      </c>
      <c r="Q203">
        <f>0+I204+I208+I212</f>
      </c>
      <c>
        <f>0+O204+O208+O212</f>
      </c>
    </row>
    <row r="204" spans="1:16" ht="12.75">
      <c r="A204" s="19" t="s">
        <v>35</v>
      </c>
      <c s="23" t="s">
        <v>307</v>
      </c>
      <c s="23" t="s">
        <v>308</v>
      </c>
      <c s="19" t="s">
        <v>44</v>
      </c>
      <c s="24" t="s">
        <v>309</v>
      </c>
      <c s="25" t="s">
        <v>119</v>
      </c>
      <c s="26">
        <v>2.5</v>
      </c>
      <c s="26">
        <v>0</v>
      </c>
      <c s="26">
        <f>ROUND(ROUND(H204,2)*ROUND(G204,2),2)</f>
      </c>
      <c r="O204">
        <f>(I204*21)/100</f>
      </c>
      <c t="s">
        <v>12</v>
      </c>
    </row>
    <row r="205" spans="1:5" ht="12.75">
      <c r="A205" s="27" t="s">
        <v>39</v>
      </c>
      <c r="E205" s="28" t="s">
        <v>310</v>
      </c>
    </row>
    <row r="206" spans="1:5" ht="12.75">
      <c r="A206" s="29" t="s">
        <v>41</v>
      </c>
      <c r="E206" s="30" t="s">
        <v>311</v>
      </c>
    </row>
    <row r="207" spans="1:5" ht="255">
      <c r="A207" t="s">
        <v>43</v>
      </c>
      <c r="E207" s="28" t="s">
        <v>312</v>
      </c>
    </row>
    <row r="208" spans="1:16" ht="12.75">
      <c r="A208" s="19" t="s">
        <v>35</v>
      </c>
      <c s="23" t="s">
        <v>313</v>
      </c>
      <c s="23" t="s">
        <v>314</v>
      </c>
      <c s="19" t="s">
        <v>44</v>
      </c>
      <c s="24" t="s">
        <v>315</v>
      </c>
      <c s="25" t="s">
        <v>75</v>
      </c>
      <c s="26">
        <v>2</v>
      </c>
      <c s="26">
        <v>0</v>
      </c>
      <c s="26">
        <f>ROUND(ROUND(H208,2)*ROUND(G208,2),2)</f>
      </c>
      <c r="O208">
        <f>(I208*21)/100</f>
      </c>
      <c t="s">
        <v>12</v>
      </c>
    </row>
    <row r="209" spans="1:5" ht="25.5">
      <c r="A209" s="27" t="s">
        <v>39</v>
      </c>
      <c r="E209" s="28" t="s">
        <v>316</v>
      </c>
    </row>
    <row r="210" spans="1:5" ht="12.75">
      <c r="A210" s="29" t="s">
        <v>41</v>
      </c>
      <c r="E210" s="30" t="s">
        <v>77</v>
      </c>
    </row>
    <row r="211" spans="1:5" ht="89.25">
      <c r="A211" t="s">
        <v>43</v>
      </c>
      <c r="E211" s="28" t="s">
        <v>317</v>
      </c>
    </row>
    <row r="212" spans="1:16" ht="12.75">
      <c r="A212" s="19" t="s">
        <v>35</v>
      </c>
      <c s="23" t="s">
        <v>318</v>
      </c>
      <c s="23" t="s">
        <v>319</v>
      </c>
      <c s="19" t="s">
        <v>44</v>
      </c>
      <c s="24" t="s">
        <v>320</v>
      </c>
      <c s="25" t="s">
        <v>105</v>
      </c>
      <c s="26">
        <v>0.12</v>
      </c>
      <c s="26">
        <v>0</v>
      </c>
      <c s="26">
        <f>ROUND(ROUND(H212,2)*ROUND(G212,2),2)</f>
      </c>
      <c r="O212">
        <f>(I212*21)/100</f>
      </c>
      <c t="s">
        <v>12</v>
      </c>
    </row>
    <row r="213" spans="1:5" ht="12.75">
      <c r="A213" s="27" t="s">
        <v>39</v>
      </c>
      <c r="E213" s="28" t="s">
        <v>321</v>
      </c>
    </row>
    <row r="214" spans="1:5" ht="12.75">
      <c r="A214" s="29" t="s">
        <v>41</v>
      </c>
      <c r="E214" s="30" t="s">
        <v>322</v>
      </c>
    </row>
    <row r="215" spans="1:5" ht="395.25">
      <c r="A215" t="s">
        <v>43</v>
      </c>
      <c r="E215" s="28" t="s">
        <v>323</v>
      </c>
    </row>
    <row r="216" spans="1:18" ht="12.75" customHeight="1">
      <c r="A216" s="5" t="s">
        <v>33</v>
      </c>
      <c s="5"/>
      <c s="34" t="s">
        <v>30</v>
      </c>
      <c s="5"/>
      <c s="21" t="s">
        <v>324</v>
      </c>
      <c s="5"/>
      <c s="5"/>
      <c s="5"/>
      <c s="35">
        <f>0+Q216</f>
      </c>
      <c r="O216">
        <f>0+R216</f>
      </c>
      <c r="Q216">
        <f>0+I217+I221+I225+I229+I233+I237+I241+I245+I249+I253+I257+I261+I265+I269+I273+I277+I281+I285+I289</f>
      </c>
      <c>
        <f>0+O217+O221+O225+O229+O233+O237+O241+O245+O249+O253+O257+O261+O265+O269+O273+O277+O281+O285+O289</f>
      </c>
    </row>
    <row r="217" spans="1:16" ht="25.5">
      <c r="A217" s="19" t="s">
        <v>35</v>
      </c>
      <c s="23" t="s">
        <v>325</v>
      </c>
      <c s="23" t="s">
        <v>326</v>
      </c>
      <c s="19" t="s">
        <v>44</v>
      </c>
      <c s="24" t="s">
        <v>327</v>
      </c>
      <c s="25" t="s">
        <v>99</v>
      </c>
      <c s="26">
        <v>93.25</v>
      </c>
      <c s="26">
        <v>0</v>
      </c>
      <c s="26">
        <f>ROUND(ROUND(H217,2)*ROUND(G217,2),2)</f>
      </c>
      <c r="O217">
        <f>(I217*21)/100</f>
      </c>
      <c t="s">
        <v>12</v>
      </c>
    </row>
    <row r="218" spans="1:5" ht="25.5">
      <c r="A218" s="27" t="s">
        <v>39</v>
      </c>
      <c r="E218" s="28" t="s">
        <v>328</v>
      </c>
    </row>
    <row r="219" spans="1:5" ht="38.25">
      <c r="A219" s="29" t="s">
        <v>41</v>
      </c>
      <c r="E219" s="30" t="s">
        <v>329</v>
      </c>
    </row>
    <row r="220" spans="1:5" ht="12.75">
      <c r="A220" t="s">
        <v>43</v>
      </c>
      <c r="E220" s="28" t="s">
        <v>330</v>
      </c>
    </row>
    <row r="221" spans="1:16" ht="12.75">
      <c r="A221" s="19" t="s">
        <v>35</v>
      </c>
      <c s="23" t="s">
        <v>331</v>
      </c>
      <c s="23" t="s">
        <v>332</v>
      </c>
      <c s="19" t="s">
        <v>44</v>
      </c>
      <c s="24" t="s">
        <v>333</v>
      </c>
      <c s="25" t="s">
        <v>99</v>
      </c>
      <c s="26">
        <v>103.25</v>
      </c>
      <c s="26">
        <v>0</v>
      </c>
      <c s="26">
        <f>ROUND(ROUND(H221,2)*ROUND(G221,2),2)</f>
      </c>
      <c r="O221">
        <f>(I221*21)/100</f>
      </c>
      <c t="s">
        <v>12</v>
      </c>
    </row>
    <row r="222" spans="1:5" ht="51">
      <c r="A222" s="27" t="s">
        <v>39</v>
      </c>
      <c r="E222" s="28" t="s">
        <v>334</v>
      </c>
    </row>
    <row r="223" spans="1:5" ht="38.25">
      <c r="A223" s="29" t="s">
        <v>41</v>
      </c>
      <c r="E223" s="30" t="s">
        <v>335</v>
      </c>
    </row>
    <row r="224" spans="1:5" ht="12.75">
      <c r="A224" t="s">
        <v>43</v>
      </c>
      <c r="E224" s="28" t="s">
        <v>336</v>
      </c>
    </row>
    <row r="225" spans="1:16" ht="12.75">
      <c r="A225" s="19" t="s">
        <v>35</v>
      </c>
      <c s="23" t="s">
        <v>337</v>
      </c>
      <c s="23" t="s">
        <v>338</v>
      </c>
      <c s="19" t="s">
        <v>44</v>
      </c>
      <c s="24" t="s">
        <v>339</v>
      </c>
      <c s="25" t="s">
        <v>119</v>
      </c>
      <c s="26">
        <v>53.6</v>
      </c>
      <c s="26">
        <v>0</v>
      </c>
      <c s="26">
        <f>ROUND(ROUND(H225,2)*ROUND(G225,2),2)</f>
      </c>
      <c r="O225">
        <f>(I225*21)/100</f>
      </c>
      <c t="s">
        <v>12</v>
      </c>
    </row>
    <row r="226" spans="1:5" ht="51">
      <c r="A226" s="27" t="s">
        <v>39</v>
      </c>
      <c r="E226" s="28" t="s">
        <v>340</v>
      </c>
    </row>
    <row r="227" spans="1:5" ht="12.75">
      <c r="A227" s="29" t="s">
        <v>41</v>
      </c>
      <c r="E227" s="30" t="s">
        <v>341</v>
      </c>
    </row>
    <row r="228" spans="1:5" ht="38.25">
      <c r="A228" t="s">
        <v>43</v>
      </c>
      <c r="E228" s="28" t="s">
        <v>342</v>
      </c>
    </row>
    <row r="229" spans="1:16" ht="12.75">
      <c r="A229" s="19" t="s">
        <v>35</v>
      </c>
      <c s="23" t="s">
        <v>343</v>
      </c>
      <c s="23" t="s">
        <v>344</v>
      </c>
      <c s="19" t="s">
        <v>19</v>
      </c>
      <c s="24" t="s">
        <v>345</v>
      </c>
      <c s="25" t="s">
        <v>119</v>
      </c>
      <c s="26">
        <v>79.6</v>
      </c>
      <c s="26">
        <v>0</v>
      </c>
      <c s="26">
        <f>ROUND(ROUND(H229,2)*ROUND(G229,2),2)</f>
      </c>
      <c r="O229">
        <f>(I229*21)/100</f>
      </c>
      <c t="s">
        <v>12</v>
      </c>
    </row>
    <row r="230" spans="1:5" ht="25.5">
      <c r="A230" s="27" t="s">
        <v>39</v>
      </c>
      <c r="E230" s="28" t="s">
        <v>346</v>
      </c>
    </row>
    <row r="231" spans="1:5" ht="51">
      <c r="A231" s="29" t="s">
        <v>41</v>
      </c>
      <c r="E231" s="30" t="s">
        <v>347</v>
      </c>
    </row>
    <row r="232" spans="1:5" ht="38.25">
      <c r="A232" t="s">
        <v>43</v>
      </c>
      <c r="E232" s="28" t="s">
        <v>342</v>
      </c>
    </row>
    <row r="233" spans="1:16" ht="12.75">
      <c r="A233" s="19" t="s">
        <v>35</v>
      </c>
      <c s="23" t="s">
        <v>348</v>
      </c>
      <c s="23" t="s">
        <v>344</v>
      </c>
      <c s="19" t="s">
        <v>12</v>
      </c>
      <c s="24" t="s">
        <v>345</v>
      </c>
      <c s="25" t="s">
        <v>119</v>
      </c>
      <c s="26">
        <v>26</v>
      </c>
      <c s="26">
        <v>0</v>
      </c>
      <c s="26">
        <f>ROUND(ROUND(H233,2)*ROUND(G233,2),2)</f>
      </c>
      <c r="O233">
        <f>(I233*21)/100</f>
      </c>
      <c t="s">
        <v>12</v>
      </c>
    </row>
    <row r="234" spans="1:5" ht="25.5">
      <c r="A234" s="27" t="s">
        <v>39</v>
      </c>
      <c r="E234" s="28" t="s">
        <v>349</v>
      </c>
    </row>
    <row r="235" spans="1:5" ht="38.25">
      <c r="A235" s="29" t="s">
        <v>41</v>
      </c>
      <c r="E235" s="30" t="s">
        <v>350</v>
      </c>
    </row>
    <row r="236" spans="1:5" ht="38.25">
      <c r="A236" t="s">
        <v>43</v>
      </c>
      <c r="E236" s="28" t="s">
        <v>342</v>
      </c>
    </row>
    <row r="237" spans="1:16" ht="12.75">
      <c r="A237" s="19" t="s">
        <v>35</v>
      </c>
      <c s="23" t="s">
        <v>351</v>
      </c>
      <c s="23" t="s">
        <v>344</v>
      </c>
      <c s="19" t="s">
        <v>13</v>
      </c>
      <c s="24" t="s">
        <v>345</v>
      </c>
      <c s="25" t="s">
        <v>119</v>
      </c>
      <c s="26">
        <v>194.55</v>
      </c>
      <c s="26">
        <v>0</v>
      </c>
      <c s="26">
        <f>ROUND(ROUND(H237,2)*ROUND(G237,2),2)</f>
      </c>
      <c r="O237">
        <f>(I237*21)/100</f>
      </c>
      <c t="s">
        <v>12</v>
      </c>
    </row>
    <row r="238" spans="1:5" ht="51">
      <c r="A238" s="27" t="s">
        <v>39</v>
      </c>
      <c r="E238" s="28" t="s">
        <v>352</v>
      </c>
    </row>
    <row r="239" spans="1:5" ht="12.75">
      <c r="A239" s="29" t="s">
        <v>41</v>
      </c>
      <c r="E239" s="30" t="s">
        <v>353</v>
      </c>
    </row>
    <row r="240" spans="1:5" ht="38.25">
      <c r="A240" t="s">
        <v>43</v>
      </c>
      <c r="E240" s="28" t="s">
        <v>342</v>
      </c>
    </row>
    <row r="241" spans="1:16" ht="12.75">
      <c r="A241" s="19" t="s">
        <v>35</v>
      </c>
      <c s="23" t="s">
        <v>354</v>
      </c>
      <c s="23" t="s">
        <v>355</v>
      </c>
      <c s="19" t="s">
        <v>44</v>
      </c>
      <c s="24" t="s">
        <v>356</v>
      </c>
      <c s="25" t="s">
        <v>119</v>
      </c>
      <c s="26">
        <v>53</v>
      </c>
      <c s="26">
        <v>0</v>
      </c>
      <c s="26">
        <f>ROUND(ROUND(H241,2)*ROUND(G241,2),2)</f>
      </c>
      <c r="O241">
        <f>(I241*21)/100</f>
      </c>
      <c t="s">
        <v>12</v>
      </c>
    </row>
    <row r="242" spans="1:5" ht="38.25">
      <c r="A242" s="27" t="s">
        <v>39</v>
      </c>
      <c r="E242" s="28" t="s">
        <v>357</v>
      </c>
    </row>
    <row r="243" spans="1:5" ht="51">
      <c r="A243" s="29" t="s">
        <v>41</v>
      </c>
      <c r="E243" s="30" t="s">
        <v>358</v>
      </c>
    </row>
    <row r="244" spans="1:5" ht="38.25">
      <c r="A244" t="s">
        <v>43</v>
      </c>
      <c r="E244" s="28" t="s">
        <v>342</v>
      </c>
    </row>
    <row r="245" spans="1:16" ht="12.75">
      <c r="A245" s="19" t="s">
        <v>35</v>
      </c>
      <c s="23" t="s">
        <v>359</v>
      </c>
      <c s="23" t="s">
        <v>360</v>
      </c>
      <c s="19" t="s">
        <v>44</v>
      </c>
      <c s="24" t="s">
        <v>361</v>
      </c>
      <c s="25" t="s">
        <v>119</v>
      </c>
      <c s="26">
        <v>51.8</v>
      </c>
      <c s="26">
        <v>0</v>
      </c>
      <c s="26">
        <f>ROUND(ROUND(H245,2)*ROUND(G245,2),2)</f>
      </c>
      <c r="O245">
        <f>(I245*21)/100</f>
      </c>
      <c t="s">
        <v>12</v>
      </c>
    </row>
    <row r="246" spans="1:5" ht="51">
      <c r="A246" s="27" t="s">
        <v>39</v>
      </c>
      <c r="E246" s="28" t="s">
        <v>362</v>
      </c>
    </row>
    <row r="247" spans="1:5" ht="12.75">
      <c r="A247" s="29" t="s">
        <v>41</v>
      </c>
      <c r="E247" s="30" t="s">
        <v>363</v>
      </c>
    </row>
    <row r="248" spans="1:5" ht="38.25">
      <c r="A248" t="s">
        <v>43</v>
      </c>
      <c r="E248" s="28" t="s">
        <v>364</v>
      </c>
    </row>
    <row r="249" spans="1:16" ht="12.75">
      <c r="A249" s="19" t="s">
        <v>35</v>
      </c>
      <c s="23" t="s">
        <v>365</v>
      </c>
      <c s="23" t="s">
        <v>366</v>
      </c>
      <c s="19" t="s">
        <v>19</v>
      </c>
      <c s="24" t="s">
        <v>367</v>
      </c>
      <c s="25" t="s">
        <v>119</v>
      </c>
      <c s="26">
        <v>1102</v>
      </c>
      <c s="26">
        <v>0</v>
      </c>
      <c s="26">
        <f>ROUND(ROUND(H249,2)*ROUND(G249,2),2)</f>
      </c>
      <c r="O249">
        <f>(I249*21)/100</f>
      </c>
      <c t="s">
        <v>12</v>
      </c>
    </row>
    <row r="250" spans="1:5" ht="12.75">
      <c r="A250" s="27" t="s">
        <v>39</v>
      </c>
      <c r="E250" s="28" t="s">
        <v>368</v>
      </c>
    </row>
    <row r="251" spans="1:5" ht="12.75">
      <c r="A251" s="29" t="s">
        <v>41</v>
      </c>
      <c r="E251" s="30" t="s">
        <v>369</v>
      </c>
    </row>
    <row r="252" spans="1:5" ht="38.25">
      <c r="A252" t="s">
        <v>43</v>
      </c>
      <c r="E252" s="28" t="s">
        <v>370</v>
      </c>
    </row>
    <row r="253" spans="1:16" ht="12.75">
      <c r="A253" s="19" t="s">
        <v>35</v>
      </c>
      <c s="23" t="s">
        <v>371</v>
      </c>
      <c s="23" t="s">
        <v>366</v>
      </c>
      <c s="19" t="s">
        <v>12</v>
      </c>
      <c s="24" t="s">
        <v>367</v>
      </c>
      <c s="25" t="s">
        <v>119</v>
      </c>
      <c s="26">
        <v>482.4</v>
      </c>
      <c s="26">
        <v>0</v>
      </c>
      <c s="26">
        <f>ROUND(ROUND(H253,2)*ROUND(G253,2),2)</f>
      </c>
      <c r="O253">
        <f>(I253*21)/100</f>
      </c>
      <c t="s">
        <v>12</v>
      </c>
    </row>
    <row r="254" spans="1:5" ht="12.75">
      <c r="A254" s="27" t="s">
        <v>39</v>
      </c>
      <c r="E254" s="28" t="s">
        <v>372</v>
      </c>
    </row>
    <row r="255" spans="1:5" ht="12.75">
      <c r="A255" s="29" t="s">
        <v>41</v>
      </c>
      <c r="E255" s="30" t="s">
        <v>373</v>
      </c>
    </row>
    <row r="256" spans="1:5" ht="38.25">
      <c r="A256" t="s">
        <v>43</v>
      </c>
      <c r="E256" s="28" t="s">
        <v>370</v>
      </c>
    </row>
    <row r="257" spans="1:16" ht="12.75">
      <c r="A257" s="19" t="s">
        <v>35</v>
      </c>
      <c s="23" t="s">
        <v>374</v>
      </c>
      <c s="23" t="s">
        <v>375</v>
      </c>
      <c s="19" t="s">
        <v>44</v>
      </c>
      <c s="24" t="s">
        <v>376</v>
      </c>
      <c s="25" t="s">
        <v>119</v>
      </c>
      <c s="26">
        <v>207.2</v>
      </c>
      <c s="26">
        <v>0</v>
      </c>
      <c s="26">
        <f>ROUND(ROUND(H257,2)*ROUND(G257,2),2)</f>
      </c>
      <c r="O257">
        <f>(I257*21)/100</f>
      </c>
      <c t="s">
        <v>12</v>
      </c>
    </row>
    <row r="258" spans="1:5" ht="12.75">
      <c r="A258" s="27" t="s">
        <v>39</v>
      </c>
      <c r="E258" s="28" t="s">
        <v>377</v>
      </c>
    </row>
    <row r="259" spans="1:5" ht="12.75">
      <c r="A259" s="29" t="s">
        <v>41</v>
      </c>
      <c r="E259" s="30" t="s">
        <v>378</v>
      </c>
    </row>
    <row r="260" spans="1:5" ht="38.25">
      <c r="A260" t="s">
        <v>43</v>
      </c>
      <c r="E260" s="28" t="s">
        <v>370</v>
      </c>
    </row>
    <row r="261" spans="1:16" ht="12.75">
      <c r="A261" s="19" t="s">
        <v>35</v>
      </c>
      <c s="23" t="s">
        <v>379</v>
      </c>
      <c s="23" t="s">
        <v>380</v>
      </c>
      <c s="19" t="s">
        <v>19</v>
      </c>
      <c s="24" t="s">
        <v>381</v>
      </c>
      <c s="25" t="s">
        <v>119</v>
      </c>
      <c s="26">
        <v>1681.36</v>
      </c>
      <c s="26">
        <v>0</v>
      </c>
      <c s="26">
        <f>ROUND(ROUND(H261,2)*ROUND(G261,2),2)</f>
      </c>
      <c r="O261">
        <f>(I261*21)/100</f>
      </c>
      <c t="s">
        <v>12</v>
      </c>
    </row>
    <row r="262" spans="1:5" ht="25.5">
      <c r="A262" s="27" t="s">
        <v>39</v>
      </c>
      <c r="E262" s="28" t="s">
        <v>382</v>
      </c>
    </row>
    <row r="263" spans="1:5" ht="38.25">
      <c r="A263" s="29" t="s">
        <v>41</v>
      </c>
      <c r="E263" s="30" t="s">
        <v>383</v>
      </c>
    </row>
    <row r="264" spans="1:5" ht="25.5">
      <c r="A264" t="s">
        <v>43</v>
      </c>
      <c r="E264" s="28" t="s">
        <v>384</v>
      </c>
    </row>
    <row r="265" spans="1:16" ht="12.75">
      <c r="A265" s="19" t="s">
        <v>35</v>
      </c>
      <c s="23" t="s">
        <v>385</v>
      </c>
      <c s="23" t="s">
        <v>380</v>
      </c>
      <c s="19" t="s">
        <v>12</v>
      </c>
      <c s="24" t="s">
        <v>381</v>
      </c>
      <c s="25" t="s">
        <v>119</v>
      </c>
      <c s="26">
        <v>359.13</v>
      </c>
      <c s="26">
        <v>0</v>
      </c>
      <c s="26">
        <f>ROUND(ROUND(H265,2)*ROUND(G265,2),2)</f>
      </c>
      <c r="O265">
        <f>(I265*21)/100</f>
      </c>
      <c t="s">
        <v>12</v>
      </c>
    </row>
    <row r="266" spans="1:5" ht="63.75">
      <c r="A266" s="27" t="s">
        <v>39</v>
      </c>
      <c r="E266" s="28" t="s">
        <v>386</v>
      </c>
    </row>
    <row r="267" spans="1:5" ht="89.25">
      <c r="A267" s="29" t="s">
        <v>41</v>
      </c>
      <c r="E267" s="30" t="s">
        <v>387</v>
      </c>
    </row>
    <row r="268" spans="1:5" ht="25.5">
      <c r="A268" t="s">
        <v>43</v>
      </c>
      <c r="E268" s="28" t="s">
        <v>384</v>
      </c>
    </row>
    <row r="269" spans="1:16" ht="12.75">
      <c r="A269" s="19" t="s">
        <v>35</v>
      </c>
      <c s="23" t="s">
        <v>388</v>
      </c>
      <c s="23" t="s">
        <v>389</v>
      </c>
      <c s="19" t="s">
        <v>19</v>
      </c>
      <c s="24" t="s">
        <v>390</v>
      </c>
      <c s="25" t="s">
        <v>119</v>
      </c>
      <c s="26">
        <v>1681.36</v>
      </c>
      <c s="26">
        <v>0</v>
      </c>
      <c s="26">
        <f>ROUND(ROUND(H269,2)*ROUND(G269,2),2)</f>
      </c>
      <c r="O269">
        <f>(I269*21)/100</f>
      </c>
      <c t="s">
        <v>12</v>
      </c>
    </row>
    <row r="270" spans="1:5" ht="25.5">
      <c r="A270" s="27" t="s">
        <v>39</v>
      </c>
      <c r="E270" s="28" t="s">
        <v>391</v>
      </c>
    </row>
    <row r="271" spans="1:5" ht="38.25">
      <c r="A271" s="29" t="s">
        <v>41</v>
      </c>
      <c r="E271" s="30" t="s">
        <v>392</v>
      </c>
    </row>
    <row r="272" spans="1:5" ht="38.25">
      <c r="A272" t="s">
        <v>43</v>
      </c>
      <c r="E272" s="28" t="s">
        <v>393</v>
      </c>
    </row>
    <row r="273" spans="1:16" ht="12.75">
      <c r="A273" s="19" t="s">
        <v>35</v>
      </c>
      <c s="23" t="s">
        <v>394</v>
      </c>
      <c s="23" t="s">
        <v>389</v>
      </c>
      <c s="19" t="s">
        <v>12</v>
      </c>
      <c s="24" t="s">
        <v>390</v>
      </c>
      <c s="25" t="s">
        <v>119</v>
      </c>
      <c s="26">
        <v>359.13</v>
      </c>
      <c s="26">
        <v>0</v>
      </c>
      <c s="26">
        <f>ROUND(ROUND(H273,2)*ROUND(G273,2),2)</f>
      </c>
      <c r="O273">
        <f>(I273*21)/100</f>
      </c>
      <c t="s">
        <v>12</v>
      </c>
    </row>
    <row r="274" spans="1:5" ht="63.75">
      <c r="A274" s="27" t="s">
        <v>39</v>
      </c>
      <c r="E274" s="28" t="s">
        <v>386</v>
      </c>
    </row>
    <row r="275" spans="1:5" ht="89.25">
      <c r="A275" s="29" t="s">
        <v>41</v>
      </c>
      <c r="E275" s="30" t="s">
        <v>387</v>
      </c>
    </row>
    <row r="276" spans="1:5" ht="38.25">
      <c r="A276" t="s">
        <v>43</v>
      </c>
      <c r="E276" s="28" t="s">
        <v>393</v>
      </c>
    </row>
    <row r="277" spans="1:16" ht="12.75">
      <c r="A277" s="19" t="s">
        <v>35</v>
      </c>
      <c s="23" t="s">
        <v>395</v>
      </c>
      <c s="23" t="s">
        <v>396</v>
      </c>
      <c s="19" t="s">
        <v>44</v>
      </c>
      <c s="24" t="s">
        <v>397</v>
      </c>
      <c s="25" t="s">
        <v>119</v>
      </c>
      <c s="26">
        <v>1594</v>
      </c>
      <c s="26">
        <v>0</v>
      </c>
      <c s="26">
        <f>ROUND(ROUND(H277,2)*ROUND(G277,2),2)</f>
      </c>
      <c r="O277">
        <f>(I277*21)/100</f>
      </c>
      <c t="s">
        <v>12</v>
      </c>
    </row>
    <row r="278" spans="1:5" ht="25.5">
      <c r="A278" s="27" t="s">
        <v>39</v>
      </c>
      <c r="E278" s="28" t="s">
        <v>398</v>
      </c>
    </row>
    <row r="279" spans="1:5" ht="12.75">
      <c r="A279" s="29" t="s">
        <v>41</v>
      </c>
      <c r="E279" s="30" t="s">
        <v>399</v>
      </c>
    </row>
    <row r="280" spans="1:5" ht="25.5">
      <c r="A280" t="s">
        <v>43</v>
      </c>
      <c r="E280" s="28" t="s">
        <v>400</v>
      </c>
    </row>
    <row r="281" spans="1:16" ht="12.75">
      <c r="A281" s="19" t="s">
        <v>35</v>
      </c>
      <c s="23" t="s">
        <v>401</v>
      </c>
      <c s="23" t="s">
        <v>402</v>
      </c>
      <c s="19" t="s">
        <v>19</v>
      </c>
      <c s="24" t="s">
        <v>403</v>
      </c>
      <c s="25" t="s">
        <v>99</v>
      </c>
      <c s="26">
        <v>6.6</v>
      </c>
      <c s="26">
        <v>0</v>
      </c>
      <c s="26">
        <f>ROUND(ROUND(H281,2)*ROUND(G281,2),2)</f>
      </c>
      <c r="O281">
        <f>(I281*21)/100</f>
      </c>
      <c t="s">
        <v>12</v>
      </c>
    </row>
    <row r="282" spans="1:5" ht="38.25">
      <c r="A282" s="27" t="s">
        <v>39</v>
      </c>
      <c r="E282" s="28" t="s">
        <v>404</v>
      </c>
    </row>
    <row r="283" spans="1:5" ht="12.75">
      <c r="A283" s="29" t="s">
        <v>41</v>
      </c>
      <c r="E283" s="30" t="s">
        <v>405</v>
      </c>
    </row>
    <row r="284" spans="1:5" ht="102">
      <c r="A284" t="s">
        <v>43</v>
      </c>
      <c r="E284" s="28" t="s">
        <v>406</v>
      </c>
    </row>
    <row r="285" spans="1:16" ht="12.75">
      <c r="A285" s="19" t="s">
        <v>35</v>
      </c>
      <c s="23" t="s">
        <v>407</v>
      </c>
      <c s="23" t="s">
        <v>402</v>
      </c>
      <c s="19" t="s">
        <v>12</v>
      </c>
      <c s="24" t="s">
        <v>403</v>
      </c>
      <c s="25" t="s">
        <v>99</v>
      </c>
      <c s="26">
        <v>22.65</v>
      </c>
      <c s="26">
        <v>0</v>
      </c>
      <c s="26">
        <f>ROUND(ROUND(H285,2)*ROUND(G285,2),2)</f>
      </c>
      <c r="O285">
        <f>(I285*21)/100</f>
      </c>
      <c t="s">
        <v>12</v>
      </c>
    </row>
    <row r="286" spans="1:5" ht="38.25">
      <c r="A286" s="27" t="s">
        <v>39</v>
      </c>
      <c r="E286" s="28" t="s">
        <v>408</v>
      </c>
    </row>
    <row r="287" spans="1:5" ht="12.75">
      <c r="A287" s="29" t="s">
        <v>41</v>
      </c>
      <c r="E287" s="30" t="s">
        <v>409</v>
      </c>
    </row>
    <row r="288" spans="1:5" ht="102">
      <c r="A288" t="s">
        <v>43</v>
      </c>
      <c r="E288" s="28" t="s">
        <v>406</v>
      </c>
    </row>
    <row r="289" spans="1:16" ht="12.75">
      <c r="A289" s="19" t="s">
        <v>35</v>
      </c>
      <c s="23" t="s">
        <v>410</v>
      </c>
      <c s="23" t="s">
        <v>411</v>
      </c>
      <c s="19" t="s">
        <v>44</v>
      </c>
      <c s="24" t="s">
        <v>412</v>
      </c>
      <c s="25" t="s">
        <v>99</v>
      </c>
      <c s="26">
        <v>453.31</v>
      </c>
      <c s="26">
        <v>0</v>
      </c>
      <c s="26">
        <f>ROUND(ROUND(H289,2)*ROUND(G289,2),2)</f>
      </c>
      <c r="O289">
        <f>(I289*21)/100</f>
      </c>
      <c t="s">
        <v>12</v>
      </c>
    </row>
    <row r="290" spans="1:5" ht="25.5">
      <c r="A290" s="27" t="s">
        <v>39</v>
      </c>
      <c r="E290" s="28" t="s">
        <v>413</v>
      </c>
    </row>
    <row r="291" spans="1:5" ht="51">
      <c r="A291" s="29" t="s">
        <v>41</v>
      </c>
      <c r="E291" s="30" t="s">
        <v>414</v>
      </c>
    </row>
    <row r="292" spans="1:5" ht="76.5">
      <c r="A292" t="s">
        <v>43</v>
      </c>
      <c r="E292" s="28" t="s">
        <v>415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416</v>
      </c>
      <c s="31">
        <f>0+I8+I13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416</v>
      </c>
      <c s="5"/>
      <c s="14" t="s">
        <v>417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418</v>
      </c>
      <c s="19" t="s">
        <v>44</v>
      </c>
      <c s="24" t="s">
        <v>419</v>
      </c>
      <c s="25" t="s">
        <v>48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63.75">
      <c r="A10" s="27" t="s">
        <v>39</v>
      </c>
      <c r="E10" s="28" t="s">
        <v>420</v>
      </c>
    </row>
    <row r="11" spans="1:5" ht="12.75">
      <c r="A11" s="29" t="s">
        <v>41</v>
      </c>
      <c r="E11" s="30" t="s">
        <v>421</v>
      </c>
    </row>
    <row r="12" spans="1:5" ht="12.75">
      <c r="A12" t="s">
        <v>43</v>
      </c>
      <c r="E12" s="28" t="s">
        <v>422</v>
      </c>
    </row>
    <row r="13" spans="1:18" ht="12.75" customHeight="1">
      <c r="A13" s="5" t="s">
        <v>33</v>
      </c>
      <c s="5"/>
      <c s="34" t="s">
        <v>30</v>
      </c>
      <c s="5"/>
      <c s="21" t="s">
        <v>324</v>
      </c>
      <c s="5"/>
      <c s="5"/>
      <c s="5"/>
      <c s="35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25.5">
      <c r="A14" s="19" t="s">
        <v>35</v>
      </c>
      <c s="23" t="s">
        <v>12</v>
      </c>
      <c s="23" t="s">
        <v>423</v>
      </c>
      <c s="19" t="s">
        <v>44</v>
      </c>
      <c s="24" t="s">
        <v>424</v>
      </c>
      <c s="25" t="s">
        <v>75</v>
      </c>
      <c s="26">
        <v>41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12.75">
      <c r="A15" s="27" t="s">
        <v>39</v>
      </c>
      <c r="E15" s="28" t="s">
        <v>425</v>
      </c>
    </row>
    <row r="16" spans="1:5" ht="89.25">
      <c r="A16" s="29" t="s">
        <v>41</v>
      </c>
      <c r="E16" s="30" t="s">
        <v>426</v>
      </c>
    </row>
    <row r="17" spans="1:5" ht="25.5">
      <c r="A17" t="s">
        <v>43</v>
      </c>
      <c r="E17" s="28" t="s">
        <v>427</v>
      </c>
    </row>
    <row r="18" spans="1:16" ht="12.75">
      <c r="A18" s="19" t="s">
        <v>35</v>
      </c>
      <c s="23" t="s">
        <v>13</v>
      </c>
      <c s="23" t="s">
        <v>428</v>
      </c>
      <c s="19" t="s">
        <v>44</v>
      </c>
      <c s="24" t="s">
        <v>429</v>
      </c>
      <c s="25" t="s">
        <v>75</v>
      </c>
      <c s="26">
        <v>41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39</v>
      </c>
      <c r="E19" s="28" t="s">
        <v>44</v>
      </c>
    </row>
    <row r="20" spans="1:5" ht="12.75">
      <c r="A20" s="29" t="s">
        <v>41</v>
      </c>
      <c r="E20" s="30" t="s">
        <v>430</v>
      </c>
    </row>
    <row r="21" spans="1:5" ht="38.25">
      <c r="A21" t="s">
        <v>43</v>
      </c>
      <c r="E21" s="28" t="s">
        <v>431</v>
      </c>
    </row>
    <row r="22" spans="1:16" ht="12.75">
      <c r="A22" s="19" t="s">
        <v>35</v>
      </c>
      <c s="23" t="s">
        <v>23</v>
      </c>
      <c s="23" t="s">
        <v>432</v>
      </c>
      <c s="19" t="s">
        <v>44</v>
      </c>
      <c s="24" t="s">
        <v>433</v>
      </c>
      <c s="25" t="s">
        <v>75</v>
      </c>
      <c s="26">
        <v>11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39</v>
      </c>
      <c r="E23" s="28" t="s">
        <v>425</v>
      </c>
    </row>
    <row r="24" spans="1:5" ht="12.75">
      <c r="A24" s="29" t="s">
        <v>41</v>
      </c>
      <c r="E24" s="30" t="s">
        <v>434</v>
      </c>
    </row>
    <row r="25" spans="1:5" ht="25.5">
      <c r="A25" t="s">
        <v>43</v>
      </c>
      <c r="E25" s="28" t="s">
        <v>427</v>
      </c>
    </row>
    <row r="26" spans="1:16" ht="12.75">
      <c r="A26" s="19" t="s">
        <v>35</v>
      </c>
      <c s="23" t="s">
        <v>25</v>
      </c>
      <c s="23" t="s">
        <v>435</v>
      </c>
      <c s="19" t="s">
        <v>44</v>
      </c>
      <c s="24" t="s">
        <v>436</v>
      </c>
      <c s="25" t="s">
        <v>75</v>
      </c>
      <c s="26">
        <v>11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39</v>
      </c>
      <c r="E27" s="28" t="s">
        <v>44</v>
      </c>
    </row>
    <row r="28" spans="1:5" ht="12.75">
      <c r="A28" s="29" t="s">
        <v>41</v>
      </c>
      <c r="E28" s="30" t="s">
        <v>434</v>
      </c>
    </row>
    <row r="29" spans="1:5" ht="38.25">
      <c r="A29" t="s">
        <v>43</v>
      </c>
      <c r="E29" s="28" t="s">
        <v>431</v>
      </c>
    </row>
    <row r="30" spans="1:16" ht="12.75">
      <c r="A30" s="19" t="s">
        <v>35</v>
      </c>
      <c s="23" t="s">
        <v>27</v>
      </c>
      <c s="23" t="s">
        <v>437</v>
      </c>
      <c s="19" t="s">
        <v>44</v>
      </c>
      <c s="24" t="s">
        <v>438</v>
      </c>
      <c s="25" t="s">
        <v>75</v>
      </c>
      <c s="26">
        <v>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39</v>
      </c>
      <c r="E31" s="28" t="s">
        <v>439</v>
      </c>
    </row>
    <row r="32" spans="1:5" ht="12.75">
      <c r="A32" s="29" t="s">
        <v>41</v>
      </c>
      <c r="E32" s="30" t="s">
        <v>440</v>
      </c>
    </row>
    <row r="33" spans="1:5" ht="63.75">
      <c r="A33" t="s">
        <v>43</v>
      </c>
      <c r="E33" s="28" t="s">
        <v>441</v>
      </c>
    </row>
    <row r="34" spans="1:16" ht="12.75">
      <c r="A34" s="19" t="s">
        <v>35</v>
      </c>
      <c s="23" t="s">
        <v>62</v>
      </c>
      <c s="23" t="s">
        <v>442</v>
      </c>
      <c s="19" t="s">
        <v>44</v>
      </c>
      <c s="24" t="s">
        <v>443</v>
      </c>
      <c s="25" t="s">
        <v>75</v>
      </c>
      <c s="26">
        <v>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39</v>
      </c>
      <c r="E35" s="28" t="s">
        <v>44</v>
      </c>
    </row>
    <row r="36" spans="1:5" ht="12.75">
      <c r="A36" s="29" t="s">
        <v>41</v>
      </c>
      <c r="E36" s="30" t="s">
        <v>440</v>
      </c>
    </row>
    <row r="37" spans="1:5" ht="25.5">
      <c r="A37" t="s">
        <v>43</v>
      </c>
      <c r="E37" s="28" t="s">
        <v>444</v>
      </c>
    </row>
    <row r="38" spans="1:16" ht="12.75">
      <c r="A38" s="19" t="s">
        <v>35</v>
      </c>
      <c s="23" t="s">
        <v>66</v>
      </c>
      <c s="23" t="s">
        <v>445</v>
      </c>
      <c s="19" t="s">
        <v>44</v>
      </c>
      <c s="24" t="s">
        <v>446</v>
      </c>
      <c s="25" t="s">
        <v>75</v>
      </c>
      <c s="26">
        <v>5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39</v>
      </c>
      <c r="E39" s="28" t="s">
        <v>439</v>
      </c>
    </row>
    <row r="40" spans="1:5" ht="12.75">
      <c r="A40" s="29" t="s">
        <v>41</v>
      </c>
      <c r="E40" s="30" t="s">
        <v>440</v>
      </c>
    </row>
    <row r="41" spans="1:5" ht="51">
      <c r="A41" t="s">
        <v>43</v>
      </c>
      <c r="E41" s="28" t="s">
        <v>447</v>
      </c>
    </row>
    <row r="42" spans="1:16" ht="12.75">
      <c r="A42" s="19" t="s">
        <v>35</v>
      </c>
      <c s="23" t="s">
        <v>30</v>
      </c>
      <c s="23" t="s">
        <v>448</v>
      </c>
      <c s="19" t="s">
        <v>44</v>
      </c>
      <c s="24" t="s">
        <v>449</v>
      </c>
      <c s="25" t="s">
        <v>75</v>
      </c>
      <c s="26">
        <v>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39</v>
      </c>
      <c r="E43" s="28" t="s">
        <v>44</v>
      </c>
    </row>
    <row r="44" spans="1:5" ht="12.75">
      <c r="A44" s="29" t="s">
        <v>41</v>
      </c>
      <c r="E44" s="30" t="s">
        <v>440</v>
      </c>
    </row>
    <row r="45" spans="1:5" ht="25.5">
      <c r="A45" t="s">
        <v>43</v>
      </c>
      <c r="E45" s="28" t="s">
        <v>444</v>
      </c>
    </row>
    <row r="46" spans="1:16" ht="12.75">
      <c r="A46" s="19" t="s">
        <v>35</v>
      </c>
      <c s="23" t="s">
        <v>32</v>
      </c>
      <c s="23" t="s">
        <v>450</v>
      </c>
      <c s="19" t="s">
        <v>44</v>
      </c>
      <c s="24" t="s">
        <v>451</v>
      </c>
      <c s="25" t="s">
        <v>75</v>
      </c>
      <c s="26">
        <v>50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39</v>
      </c>
      <c r="E47" s="28" t="s">
        <v>439</v>
      </c>
    </row>
    <row r="48" spans="1:5" ht="12.75">
      <c r="A48" s="29" t="s">
        <v>41</v>
      </c>
      <c r="E48" s="30" t="s">
        <v>452</v>
      </c>
    </row>
    <row r="49" spans="1:5" ht="51">
      <c r="A49" t="s">
        <v>43</v>
      </c>
      <c r="E49" s="28" t="s">
        <v>447</v>
      </c>
    </row>
    <row r="50" spans="1:16" ht="12.75">
      <c r="A50" s="19" t="s">
        <v>35</v>
      </c>
      <c s="23" t="s">
        <v>78</v>
      </c>
      <c s="23" t="s">
        <v>453</v>
      </c>
      <c s="19" t="s">
        <v>44</v>
      </c>
      <c s="24" t="s">
        <v>454</v>
      </c>
      <c s="25" t="s">
        <v>75</v>
      </c>
      <c s="26">
        <v>50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39</v>
      </c>
      <c r="E51" s="28" t="s">
        <v>44</v>
      </c>
    </row>
    <row r="52" spans="1:5" ht="12.75">
      <c r="A52" s="29" t="s">
        <v>41</v>
      </c>
      <c r="E52" s="30" t="s">
        <v>452</v>
      </c>
    </row>
    <row r="53" spans="1:5" ht="25.5">
      <c r="A53" t="s">
        <v>43</v>
      </c>
      <c r="E53" s="28" t="s">
        <v>444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455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455</v>
      </c>
      <c s="5"/>
      <c s="14" t="s">
        <v>456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324</v>
      </c>
      <c s="15"/>
      <c s="15"/>
      <c s="15"/>
      <c s="22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19" t="s">
        <v>35</v>
      </c>
      <c s="23" t="s">
        <v>19</v>
      </c>
      <c s="23" t="s">
        <v>457</v>
      </c>
      <c s="19" t="s">
        <v>44</v>
      </c>
      <c s="24" t="s">
        <v>458</v>
      </c>
      <c s="25" t="s">
        <v>75</v>
      </c>
      <c s="26">
        <v>82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39</v>
      </c>
      <c r="E10" s="28" t="s">
        <v>459</v>
      </c>
    </row>
    <row r="11" spans="1:5" ht="369.75">
      <c r="A11" s="29" t="s">
        <v>41</v>
      </c>
      <c r="E11" s="30" t="s">
        <v>460</v>
      </c>
    </row>
    <row r="12" spans="1:5" ht="25.5">
      <c r="A12" t="s">
        <v>43</v>
      </c>
      <c r="E12" s="28" t="s">
        <v>427</v>
      </c>
    </row>
    <row r="13" spans="1:16" ht="12.75">
      <c r="A13" s="19" t="s">
        <v>35</v>
      </c>
      <c s="23" t="s">
        <v>12</v>
      </c>
      <c s="23" t="s">
        <v>461</v>
      </c>
      <c s="19" t="s">
        <v>44</v>
      </c>
      <c s="24" t="s">
        <v>462</v>
      </c>
      <c s="25" t="s">
        <v>75</v>
      </c>
      <c s="26">
        <v>99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25.5">
      <c r="A14" s="27" t="s">
        <v>39</v>
      </c>
      <c r="E14" s="28" t="s">
        <v>463</v>
      </c>
    </row>
    <row r="15" spans="1:5" ht="408">
      <c r="A15" s="29" t="s">
        <v>41</v>
      </c>
      <c r="E15" s="30" t="s">
        <v>464</v>
      </c>
    </row>
    <row r="16" spans="1:5" ht="38.25">
      <c r="A16" t="s">
        <v>43</v>
      </c>
      <c r="E16" s="28" t="s">
        <v>431</v>
      </c>
    </row>
    <row r="17" spans="1:16" ht="12.75">
      <c r="A17" s="19" t="s">
        <v>35</v>
      </c>
      <c s="23" t="s">
        <v>13</v>
      </c>
      <c s="23" t="s">
        <v>432</v>
      </c>
      <c s="19" t="s">
        <v>44</v>
      </c>
      <c s="24" t="s">
        <v>433</v>
      </c>
      <c s="25" t="s">
        <v>75</v>
      </c>
      <c s="26">
        <v>19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39</v>
      </c>
      <c r="E18" s="28" t="s">
        <v>459</v>
      </c>
    </row>
    <row r="19" spans="1:5" ht="51">
      <c r="A19" s="29" t="s">
        <v>41</v>
      </c>
      <c r="E19" s="30" t="s">
        <v>465</v>
      </c>
    </row>
    <row r="20" spans="1:5" ht="25.5">
      <c r="A20" t="s">
        <v>43</v>
      </c>
      <c r="E20" s="28" t="s">
        <v>427</v>
      </c>
    </row>
    <row r="21" spans="1:16" ht="12.75">
      <c r="A21" s="19" t="s">
        <v>35</v>
      </c>
      <c s="23" t="s">
        <v>23</v>
      </c>
      <c s="23" t="s">
        <v>435</v>
      </c>
      <c s="19" t="s">
        <v>44</v>
      </c>
      <c s="24" t="s">
        <v>436</v>
      </c>
      <c s="25" t="s">
        <v>75</v>
      </c>
      <c s="26">
        <v>19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25.5">
      <c r="A22" s="27" t="s">
        <v>39</v>
      </c>
      <c r="E22" s="28" t="s">
        <v>463</v>
      </c>
    </row>
    <row r="23" spans="1:5" ht="51">
      <c r="A23" s="29" t="s">
        <v>41</v>
      </c>
      <c r="E23" s="30" t="s">
        <v>465</v>
      </c>
    </row>
    <row r="24" spans="1:5" ht="38.25">
      <c r="A24" t="s">
        <v>43</v>
      </c>
      <c r="E24" s="28" t="s">
        <v>431</v>
      </c>
    </row>
    <row r="25" spans="1:16" ht="25.5">
      <c r="A25" s="19" t="s">
        <v>35</v>
      </c>
      <c s="23" t="s">
        <v>25</v>
      </c>
      <c s="23" t="s">
        <v>466</v>
      </c>
      <c s="19" t="s">
        <v>44</v>
      </c>
      <c s="24" t="s">
        <v>467</v>
      </c>
      <c s="25" t="s">
        <v>75</v>
      </c>
      <c s="26">
        <v>34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51">
      <c r="A26" s="27" t="s">
        <v>39</v>
      </c>
      <c r="E26" s="28" t="s">
        <v>468</v>
      </c>
    </row>
    <row r="27" spans="1:5" ht="12.75">
      <c r="A27" s="29" t="s">
        <v>41</v>
      </c>
      <c r="E27" s="30" t="s">
        <v>469</v>
      </c>
    </row>
    <row r="28" spans="1:5" ht="25.5">
      <c r="A28" t="s">
        <v>43</v>
      </c>
      <c r="E28" s="28" t="s">
        <v>470</v>
      </c>
    </row>
    <row r="29" spans="1:16" ht="12.75">
      <c r="A29" s="19" t="s">
        <v>35</v>
      </c>
      <c s="23" t="s">
        <v>27</v>
      </c>
      <c s="23" t="s">
        <v>471</v>
      </c>
      <c s="19" t="s">
        <v>44</v>
      </c>
      <c s="24" t="s">
        <v>472</v>
      </c>
      <c s="25" t="s">
        <v>75</v>
      </c>
      <c s="26">
        <v>32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63.75">
      <c r="A30" s="27" t="s">
        <v>39</v>
      </c>
      <c r="E30" s="28" t="s">
        <v>473</v>
      </c>
    </row>
    <row r="31" spans="1:5" ht="12.75">
      <c r="A31" s="29" t="s">
        <v>41</v>
      </c>
      <c r="E31" s="30" t="s">
        <v>474</v>
      </c>
    </row>
    <row r="32" spans="1:5" ht="38.25">
      <c r="A32" t="s">
        <v>43</v>
      </c>
      <c r="E32" s="28" t="s">
        <v>431</v>
      </c>
    </row>
    <row r="33" spans="1:16" ht="25.5">
      <c r="A33" s="19" t="s">
        <v>35</v>
      </c>
      <c s="23" t="s">
        <v>62</v>
      </c>
      <c s="23" t="s">
        <v>475</v>
      </c>
      <c s="19" t="s">
        <v>19</v>
      </c>
      <c s="24" t="s">
        <v>476</v>
      </c>
      <c s="25" t="s">
        <v>99</v>
      </c>
      <c s="26">
        <v>403.85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2.75">
      <c r="A34" s="27" t="s">
        <v>39</v>
      </c>
      <c r="E34" s="28" t="s">
        <v>477</v>
      </c>
    </row>
    <row r="35" spans="1:5" ht="127.5">
      <c r="A35" s="29" t="s">
        <v>41</v>
      </c>
      <c r="E35" s="30" t="s">
        <v>478</v>
      </c>
    </row>
    <row r="36" spans="1:5" ht="38.25">
      <c r="A36" t="s">
        <v>43</v>
      </c>
      <c r="E36" s="28" t="s">
        <v>479</v>
      </c>
    </row>
    <row r="37" spans="1:16" ht="25.5">
      <c r="A37" s="19" t="s">
        <v>35</v>
      </c>
      <c s="23" t="s">
        <v>66</v>
      </c>
      <c s="23" t="s">
        <v>475</v>
      </c>
      <c s="19" t="s">
        <v>12</v>
      </c>
      <c s="24" t="s">
        <v>476</v>
      </c>
      <c s="25" t="s">
        <v>99</v>
      </c>
      <c s="26">
        <v>1317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2.75">
      <c r="A38" s="27" t="s">
        <v>39</v>
      </c>
      <c r="E38" s="28" t="s">
        <v>480</v>
      </c>
    </row>
    <row r="39" spans="1:5" ht="12.75">
      <c r="A39" s="29" t="s">
        <v>41</v>
      </c>
      <c r="E39" s="30" t="s">
        <v>481</v>
      </c>
    </row>
    <row r="40" spans="1:5" ht="38.25">
      <c r="A40" t="s">
        <v>43</v>
      </c>
      <c r="E40" s="28" t="s">
        <v>479</v>
      </c>
    </row>
    <row r="41" spans="1:16" ht="25.5">
      <c r="A41" s="19" t="s">
        <v>35</v>
      </c>
      <c s="23" t="s">
        <v>30</v>
      </c>
      <c s="23" t="s">
        <v>482</v>
      </c>
      <c s="19" t="s">
        <v>44</v>
      </c>
      <c s="24" t="s">
        <v>483</v>
      </c>
      <c s="25" t="s">
        <v>99</v>
      </c>
      <c s="26">
        <v>44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12.75">
      <c r="A42" s="27" t="s">
        <v>39</v>
      </c>
      <c r="E42" s="28" t="s">
        <v>484</v>
      </c>
    </row>
    <row r="43" spans="1:5" ht="12.75">
      <c r="A43" s="29" t="s">
        <v>41</v>
      </c>
      <c r="E43" s="30" t="s">
        <v>485</v>
      </c>
    </row>
    <row r="44" spans="1:5" ht="38.25">
      <c r="A44" t="s">
        <v>43</v>
      </c>
      <c r="E44" s="28" t="s">
        <v>479</v>
      </c>
    </row>
    <row r="45" spans="1:16" ht="25.5">
      <c r="A45" s="19" t="s">
        <v>35</v>
      </c>
      <c s="23" t="s">
        <v>32</v>
      </c>
      <c s="23" t="s">
        <v>486</v>
      </c>
      <c s="19" t="s">
        <v>44</v>
      </c>
      <c s="24" t="s">
        <v>487</v>
      </c>
      <c s="25" t="s">
        <v>99</v>
      </c>
      <c s="26">
        <v>359.85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25.5">
      <c r="A46" s="27" t="s">
        <v>39</v>
      </c>
      <c r="E46" s="28" t="s">
        <v>488</v>
      </c>
    </row>
    <row r="47" spans="1:5" ht="114.75">
      <c r="A47" s="29" t="s">
        <v>41</v>
      </c>
      <c r="E47" s="30" t="s">
        <v>489</v>
      </c>
    </row>
    <row r="48" spans="1:5" ht="38.25">
      <c r="A48" t="s">
        <v>43</v>
      </c>
      <c r="E48" s="28" t="s">
        <v>479</v>
      </c>
    </row>
    <row r="49" spans="1:16" ht="12.75">
      <c r="A49" s="19" t="s">
        <v>35</v>
      </c>
      <c s="23" t="s">
        <v>78</v>
      </c>
      <c s="23" t="s">
        <v>490</v>
      </c>
      <c s="19" t="s">
        <v>44</v>
      </c>
      <c s="24" t="s">
        <v>491</v>
      </c>
      <c s="25" t="s">
        <v>75</v>
      </c>
      <c s="26">
        <v>63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12.75">
      <c r="A50" s="27" t="s">
        <v>39</v>
      </c>
      <c r="E50" s="28" t="s">
        <v>492</v>
      </c>
    </row>
    <row r="51" spans="1:5" ht="51">
      <c r="A51" s="29" t="s">
        <v>41</v>
      </c>
      <c r="E51" s="30" t="s">
        <v>493</v>
      </c>
    </row>
    <row r="52" spans="1:5" ht="38.25">
      <c r="A52" t="s">
        <v>43</v>
      </c>
      <c r="E52" s="28" t="s">
        <v>494</v>
      </c>
    </row>
    <row r="53" spans="1:16" ht="12.75">
      <c r="A53" s="19" t="s">
        <v>35</v>
      </c>
      <c s="23" t="s">
        <v>130</v>
      </c>
      <c s="23" t="s">
        <v>495</v>
      </c>
      <c s="19" t="s">
        <v>44</v>
      </c>
      <c s="24" t="s">
        <v>496</v>
      </c>
      <c s="25" t="s">
        <v>75</v>
      </c>
      <c s="26">
        <v>18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.75">
      <c r="A54" s="27" t="s">
        <v>39</v>
      </c>
      <c r="E54" s="28" t="s">
        <v>497</v>
      </c>
    </row>
    <row r="55" spans="1:5" ht="12.75">
      <c r="A55" s="29" t="s">
        <v>41</v>
      </c>
      <c r="E55" s="30" t="s">
        <v>498</v>
      </c>
    </row>
    <row r="56" spans="1:5" ht="38.25">
      <c r="A56" t="s">
        <v>43</v>
      </c>
      <c r="E56" s="28" t="s">
        <v>499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